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esktop\Javni poziv - fotonap. elektrane\"/>
    </mc:Choice>
  </mc:AlternateContent>
  <xr:revisionPtr revIDLastSave="0" documentId="8_{8DAF08BB-856D-476E-9894-E49CF44B2C64}" xr6:coauthVersionLast="47" xr6:coauthVersionMax="47" xr10:uidLastSave="{00000000-0000-0000-0000-000000000000}"/>
  <workbookProtection workbookAlgorithmName="SHA-512" workbookHashValue="kq/T1Al5AIScH+SxZKQPUsCWkQO9lHH6vV0dAsx+1tmtAdA8WW5WwSPhXtL9ubwnZsMBCTeN7PMusOMu3TiErA==" workbookSaltValue="NpczN+SVwZZpfEB3kQjB6A==" workbookSpinCount="100000" lockStructure="1"/>
  <bookViews>
    <workbookView xWindow="-120" yWindow="-120" windowWidth="29040" windowHeight="15720" xr2:uid="{B0F00FD1-B9D0-4190-AD13-C5C6D98F5FF2}"/>
  </bookViews>
  <sheets>
    <sheet name="prijavni obrazac" sheetId="1" r:id="rId1"/>
    <sheet name="List1" sheetId="2" state="hidden" r:id="rId2"/>
  </sheets>
  <definedNames>
    <definedName name="_xlnm.Print_Area" localSheetId="0">'prijavni obrazac'!$A$1:$D$47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D40" i="1" s="1"/>
  <c r="D42" i="2"/>
  <c r="D43" i="2" s="1"/>
  <c r="D27" i="2"/>
  <c r="D28" i="2" s="1"/>
  <c r="D24" i="2"/>
  <c r="D25" i="2" s="1"/>
  <c r="D21" i="2"/>
  <c r="D22" i="2" s="1"/>
  <c r="D18" i="2"/>
  <c r="D19" i="2" s="1"/>
  <c r="D15" i="2"/>
  <c r="D16" i="2" s="1"/>
  <c r="D12" i="2"/>
  <c r="D13" i="2" s="1"/>
  <c r="D9" i="2"/>
  <c r="D10" i="2" s="1"/>
  <c r="D6" i="2"/>
  <c r="D7" i="2" s="1"/>
  <c r="D31" i="2"/>
  <c r="D32" i="2" s="1"/>
  <c r="A2" i="2"/>
  <c r="B2" i="2" s="1"/>
  <c r="A1" i="2"/>
  <c r="B1" i="2" s="1"/>
  <c r="B50" i="2" l="1"/>
  <c r="B49" i="2" l="1"/>
  <c r="E49" i="2" l="1"/>
  <c r="D50" i="2"/>
  <c r="D49" i="2"/>
  <c r="E50" i="2"/>
  <c r="B51" i="2"/>
  <c r="E51" i="2" s="1"/>
  <c r="E52" i="2" l="1"/>
  <c r="D51" i="2"/>
  <c r="D52" i="2" s="1"/>
</calcChain>
</file>

<file path=xl/sharedStrings.xml><?xml version="1.0" encoding="utf-8"?>
<sst xmlns="http://schemas.openxmlformats.org/spreadsheetml/2006/main" count="130" uniqueCount="107">
  <si>
    <t>Osnovni podaci</t>
  </si>
  <si>
    <t>Ime</t>
  </si>
  <si>
    <t>Prezime</t>
  </si>
  <si>
    <t>OIB</t>
  </si>
  <si>
    <t>Banka</t>
  </si>
  <si>
    <t>IBAN</t>
  </si>
  <si>
    <t>Lokacija</t>
  </si>
  <si>
    <t>Ulica</t>
  </si>
  <si>
    <t>Kućni broj</t>
  </si>
  <si>
    <t>Poštanski broj</t>
  </si>
  <si>
    <t>Mjesto</t>
  </si>
  <si>
    <t>Katastarska općina</t>
  </si>
  <si>
    <t>Katastarska čestica</t>
  </si>
  <si>
    <t>Tehnički podaci</t>
  </si>
  <si>
    <t>Godina izgradnje obiteljske kuće</t>
  </si>
  <si>
    <t>Građevinska bruto površina</t>
  </si>
  <si>
    <t>Broj stambenih jedinica</t>
  </si>
  <si>
    <t>Kontrolna pitanja</t>
  </si>
  <si>
    <t>Je li više od 50% bruto podne površine obiteljske kuće namijenjeno za stanovanje?</t>
  </si>
  <si>
    <t>Je li obiteljska kuća u režimu zaštite kulturnih dobara?</t>
  </si>
  <si>
    <t>Adresa e-pošte</t>
  </si>
  <si>
    <t>M1.	Povećanje toplinske zaštite elemenata vanjske ovojnice grijanog prostora</t>
  </si>
  <si>
    <t>M1.1.	Toplinska izolacija vanjske ovojnice</t>
  </si>
  <si>
    <t>M1.1.1.Vanjski zid</t>
  </si>
  <si>
    <t>Iznos investicije (eur)</t>
  </si>
  <si>
    <t>M1.1.2.Ravni krov</t>
  </si>
  <si>
    <t>M1.1.3.Kosi krov</t>
  </si>
  <si>
    <t>M1.1.4.Pod na tlu</t>
  </si>
  <si>
    <t>M1.1.5.Strop iznad vanjskog zraka, strop iznad garaže</t>
  </si>
  <si>
    <t>M1.1.6. Zidovi prema negrijanim prostorijama i negrijanom stubištu temperature više od 0°C</t>
  </si>
  <si>
    <t>M1.1.7. Strop prema negrijanim prostorijama</t>
  </si>
  <si>
    <t>M1.1.8.	Strop prema provjetravanom tavanu</t>
  </si>
  <si>
    <t>M1.2.	Zamjena postojeće stolarije ovojnice grijanog prostora novom</t>
  </si>
  <si>
    <t>M1.2.1.	Zamjena vanjske stolarije</t>
  </si>
  <si>
    <t>M2. Ugradnja sustava za korištenje obnovljivih izvora energije (toplinska/rashladna)</t>
  </si>
  <si>
    <t>M3.	Postavljanje nove fotonaponske elektrane za proizvodnju električne energije za vlastite potrebe</t>
  </si>
  <si>
    <t>M3.1. Fotonaponska elektrana</t>
  </si>
  <si>
    <r>
      <t>Ukupna površina (m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)</t>
    </r>
  </si>
  <si>
    <r>
      <t xml:space="preserve">Kontakt </t>
    </r>
    <r>
      <rPr>
        <i/>
        <sz val="12"/>
        <color theme="1"/>
        <rFont val="Calibri"/>
        <family val="2"/>
        <charset val="238"/>
      </rPr>
      <t>(popuniti ako se razlikuje od kontakta prijavitelja)</t>
    </r>
  </si>
  <si>
    <t>PODACI O PRIJAVITELJU</t>
  </si>
  <si>
    <t>PODACI O OBITELJSKOJ KUĆI</t>
  </si>
  <si>
    <t>Mobilni telefon</t>
  </si>
  <si>
    <t>Koristi li se obiteljska kuća za obavljanje gospodarske djelatnosti?</t>
  </si>
  <si>
    <t>Ukupan iznos investicije (€)</t>
  </si>
  <si>
    <t>Tražena bespovratna sredstva (€)</t>
  </si>
  <si>
    <t>M4. Izvedba nove infrastrukture za punjenje električnog vozila</t>
  </si>
  <si>
    <t>M4.1. Punionica za električno vozilo</t>
  </si>
  <si>
    <t>jedinična cijena (eur/m2)</t>
  </si>
  <si>
    <t>odobrena jedinična cijena (eur/m2)</t>
  </si>
  <si>
    <t xml:space="preserve">M2.1. Dizalica topline za grijanje potrošne vode i grijanje prostora ili za grijanje potrošne vode i grijanje i hlađenje prostora </t>
  </si>
  <si>
    <t xml:space="preserve">M2.2. Sustav sa sunčanim toplinskim kolektorima </t>
  </si>
  <si>
    <t>M2.3. Kotao na drvnu sječku/pelete ili pirolitički kotao na drva za grijanje prostora ili prostora i potrošne vode</t>
  </si>
  <si>
    <t>Instalirana nazivna snaga (kW)</t>
  </si>
  <si>
    <t>jedinična cijena (eur/kW)</t>
  </si>
  <si>
    <t>odobrena jedinična cijena (eur/kW)</t>
  </si>
  <si>
    <t>A2</t>
  </si>
  <si>
    <t>A3</t>
  </si>
  <si>
    <t>A1</t>
  </si>
  <si>
    <t>I. Zagrebačka županija</t>
  </si>
  <si>
    <t>II. Krapinsko-zagorska županija</t>
  </si>
  <si>
    <t>III. Sisačko-moslavačka županija</t>
  </si>
  <si>
    <t>IV. Karlovačka županija</t>
  </si>
  <si>
    <t>V. Varaždinska županija</t>
  </si>
  <si>
    <t>VI. Koprivničko-križevačka županija</t>
  </si>
  <si>
    <t>VII. Bjelovarsko-bilogorska županija</t>
  </si>
  <si>
    <t>VIII. Primorsko-goranska županija</t>
  </si>
  <si>
    <t>IX. Ličko-senjska županija</t>
  </si>
  <si>
    <t>X. Virovitičko-podravska županija</t>
  </si>
  <si>
    <t>XI. Požeško-slavonska županija</t>
  </si>
  <si>
    <t>XII. Brodsko-posavska županija</t>
  </si>
  <si>
    <t>XIII. Zadarska županija</t>
  </si>
  <si>
    <t>XIV. Osječko-baranjska županija</t>
  </si>
  <si>
    <t>XV. Šibensko-kninska županija</t>
  </si>
  <si>
    <t>XVI. Vukovarsko-srijemska županija</t>
  </si>
  <si>
    <t>XVII. Splitsko-dalmatinska županija</t>
  </si>
  <si>
    <t>XVIII. Istarska županija</t>
  </si>
  <si>
    <t>XIX. Dubrovačko-neretvanska županija</t>
  </si>
  <si>
    <t>XX. Međimurska županija</t>
  </si>
  <si>
    <t>XXI. Grad Zagreb</t>
  </si>
  <si>
    <t>Addiko bank d.d.</t>
  </si>
  <si>
    <t>Agram banka d.d.</t>
  </si>
  <si>
    <t>Banka Kovanica d.d.</t>
  </si>
  <si>
    <t>Croatia banka d.d.</t>
  </si>
  <si>
    <t>Erste &amp; Steiermärkische Bank d.d.</t>
  </si>
  <si>
    <t>Hrvatska narodna Banka</t>
  </si>
  <si>
    <t>Hrvatska poštanska banka d.d.</t>
  </si>
  <si>
    <t>Imex banka d.d.</t>
  </si>
  <si>
    <t>Istarska kreditna banka Umag d.d.</t>
  </si>
  <si>
    <t>J&amp;T banka d.d.</t>
  </si>
  <si>
    <t>Karlovačka banka d.d.</t>
  </si>
  <si>
    <t>KentBank d.d.</t>
  </si>
  <si>
    <t>Nova Hrvatska banka d.d.</t>
  </si>
  <si>
    <t>OTP banka d.d.</t>
  </si>
  <si>
    <t>Partner banka d.d.</t>
  </si>
  <si>
    <t>Podravska banka d.d.</t>
  </si>
  <si>
    <t>Privredna banka Zagreb d.d.</t>
  </si>
  <si>
    <t>Raiffeisenbank Austria d.d.</t>
  </si>
  <si>
    <t>Samoborska banka d.d.</t>
  </si>
  <si>
    <t>Slatinska banka d.d.</t>
  </si>
  <si>
    <t>Zagrebačka banka d.d.</t>
  </si>
  <si>
    <r>
      <rPr>
        <b/>
        <sz val="16"/>
        <color theme="1"/>
        <rFont val="Calibri"/>
        <family val="2"/>
        <charset val="238"/>
      </rPr>
      <t>PRIJAVNI OBRAZAC</t>
    </r>
    <r>
      <rPr>
        <b/>
        <sz val="11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  <charset val="238"/>
      </rPr>
      <t xml:space="preserve">ZA JAVNI POZIV ZA POTICANJE UGRADNJE I PROŠIRENJE POSTOJEĆIH FOTONAPONSKIH ELEKTRANA U OBITELJSKIM KUĆAMA NA PODRUČJU OPĆINE MARUŠEVEC
</t>
    </r>
    <r>
      <rPr>
        <i/>
        <sz val="12"/>
        <color theme="1"/>
        <rFont val="Calibri"/>
        <family val="2"/>
        <charset val="238"/>
      </rPr>
      <t>Obvezno je popuniti podatke o prijavitelju, obiteljskoj kući i mjerama koje se prijavljuju za sufinanciranje</t>
    </r>
  </si>
  <si>
    <t xml:space="preserve">PODACI O FOTONAPONSKOJ ELEKTRANI
Podaci za ispunjavanje polja u nastavku se nalaze u ponudama ili troškovnicima izvođača radova/dobavljača opreme </t>
  </si>
  <si>
    <t>Fotonaponska elektrana</t>
  </si>
  <si>
    <t xml:space="preserve">Postavljanje nove/proširenje postojeće fotonaponske elektrane za proizvodnju električne energije </t>
  </si>
  <si>
    <t>Datum:</t>
  </si>
  <si>
    <t>Potpis</t>
  </si>
  <si>
    <t>Trošak izrade projektne dokumentacije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</si>
</sst>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0" tint="-0.1499984740745262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EECE1"/>
      </left>
      <right style="thin">
        <color rgb="FFEEECE1"/>
      </right>
      <top style="thin">
        <color rgb="FFEEECE1"/>
      </top>
      <bottom style="thin">
        <color rgb="FFEEECE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49" fontId="1" fillId="0" borderId="2" xfId="0" applyNumberFormat="1" applyFon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" fontId="1" fillId="2" borderId="2" xfId="0" applyNumberFormat="1" applyFont="1" applyFill="1" applyBorder="1" applyAlignment="1" applyProtection="1">
      <alignment horizontal="center"/>
      <protection locked="0"/>
    </xf>
    <xf numFmtId="4" fontId="2" fillId="2" borderId="7" xfId="0" applyNumberFormat="1" applyFont="1" applyFill="1" applyBorder="1" applyAlignment="1" applyProtection="1">
      <alignment horizontal="center" vertical="center"/>
      <protection hidden="1"/>
    </xf>
    <xf numFmtId="4" fontId="2" fillId="2" borderId="10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/>
    <xf numFmtId="0" fontId="10" fillId="0" borderId="13" xfId="0" applyFont="1" applyBorder="1" applyAlignment="1">
      <alignment vertical="center" wrapText="1"/>
    </xf>
    <xf numFmtId="49" fontId="0" fillId="0" borderId="12" xfId="0" applyNumberFormat="1" applyBorder="1" applyAlignment="1" applyProtection="1">
      <alignment horizontal="left" vertical="center"/>
      <protection locked="0"/>
    </xf>
    <xf numFmtId="49" fontId="1" fillId="0" borderId="12" xfId="0" applyNumberFormat="1" applyFont="1" applyBorder="1" applyAlignment="1" applyProtection="1">
      <alignment vertical="center" wrapText="1"/>
      <protection locked="0"/>
    </xf>
    <xf numFmtId="49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1" fillId="0" borderId="0" xfId="0" applyFont="1"/>
    <xf numFmtId="0" fontId="1" fillId="2" borderId="11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1" fillId="5" borderId="1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16" fontId="1" fillId="0" borderId="0" xfId="0" applyNumberFormat="1" applyFont="1" applyAlignment="1" applyProtection="1">
      <alignment horizontal="left"/>
      <protection locked="0"/>
    </xf>
    <xf numFmtId="0" fontId="1" fillId="2" borderId="19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0" borderId="1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2" borderId="1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11" fillId="3" borderId="1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4" fillId="0" borderId="1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3" fillId="4" borderId="1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4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</cellXfs>
  <cellStyles count="1">
    <cellStyle name="Normalno" xfId="0" builtinId="0"/>
  </cellStyles>
  <dxfs count="44"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22/10/relationships/richValueRel" Target="richData/richValueRel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2447925</xdr:colOff>
      <xdr:row>0</xdr:row>
      <xdr:rowOff>66675</xdr:rowOff>
    </xdr:from>
    <xdr:to>
      <xdr:col>2</xdr:col>
      <xdr:colOff>366525</xdr:colOff>
      <xdr:row>4</xdr:row>
      <xdr:rowOff>654942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3DC7A9F-3069-E1CD-548B-F62E20EE4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66675"/>
          <a:ext cx="1261875" cy="135026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ACBA9-DB04-426C-8DAA-D713A22086F8}">
  <dimension ref="A1:D45"/>
  <sheetViews>
    <sheetView tabSelected="1" view="pageBreakPreview" zoomScaleNormal="100" zoomScaleSheetLayoutView="100" workbookViewId="0">
      <selection activeCell="D45" sqref="D45"/>
    </sheetView>
  </sheetViews>
  <sheetFormatPr defaultColWidth="9.140625" defaultRowHeight="15" x14ac:dyDescent="0.25"/>
  <cols>
    <col min="1" max="1" width="20.140625" style="17" customWidth="1"/>
    <col min="2" max="2" width="50.140625" style="15" customWidth="1"/>
    <col min="3" max="3" width="20.140625" style="17" customWidth="1"/>
    <col min="4" max="4" width="40.140625" style="18" customWidth="1"/>
    <col min="5" max="16384" width="9.140625" style="15"/>
  </cols>
  <sheetData>
    <row r="1" spans="1:4" x14ac:dyDescent="0.25">
      <c r="A1" s="48"/>
      <c r="B1" s="49"/>
      <c r="C1" s="49"/>
      <c r="D1" s="50"/>
    </row>
    <row r="2" spans="1:4" x14ac:dyDescent="0.25">
      <c r="A2" s="51"/>
      <c r="B2" s="52"/>
      <c r="C2" s="52"/>
      <c r="D2" s="53"/>
    </row>
    <row r="3" spans="1:4" x14ac:dyDescent="0.25">
      <c r="A3" s="51"/>
      <c r="B3" s="52"/>
      <c r="C3" s="52"/>
      <c r="D3" s="53"/>
    </row>
    <row r="4" spans="1:4" x14ac:dyDescent="0.25">
      <c r="A4" s="51"/>
      <c r="B4" s="52"/>
      <c r="C4" s="52"/>
      <c r="D4" s="53"/>
    </row>
    <row r="5" spans="1:4" ht="54" customHeight="1" x14ac:dyDescent="0.25">
      <c r="A5" s="51"/>
      <c r="B5" s="52"/>
      <c r="C5" s="52"/>
      <c r="D5" s="53"/>
    </row>
    <row r="6" spans="1:4" ht="21.75" customHeight="1" x14ac:dyDescent="0.25">
      <c r="A6" s="54" t="s">
        <v>100</v>
      </c>
      <c r="B6" s="55"/>
      <c r="C6" s="55"/>
      <c r="D6" s="56"/>
    </row>
    <row r="7" spans="1:4" ht="21.75" customHeight="1" x14ac:dyDescent="0.25">
      <c r="A7" s="54"/>
      <c r="B7" s="55"/>
      <c r="C7" s="55"/>
      <c r="D7" s="56"/>
    </row>
    <row r="8" spans="1:4" ht="26.25" customHeight="1" x14ac:dyDescent="0.25">
      <c r="A8" s="57"/>
      <c r="B8" s="55"/>
      <c r="C8" s="55"/>
      <c r="D8" s="56"/>
    </row>
    <row r="9" spans="1:4" ht="18.75" x14ac:dyDescent="0.25">
      <c r="A9" s="42" t="s">
        <v>39</v>
      </c>
      <c r="B9" s="61"/>
      <c r="C9" s="61"/>
      <c r="D9" s="62"/>
    </row>
    <row r="10" spans="1:4" ht="15.75" x14ac:dyDescent="0.25">
      <c r="A10" s="58" t="s">
        <v>0</v>
      </c>
      <c r="B10" s="59"/>
      <c r="C10" s="59"/>
      <c r="D10" s="60"/>
    </row>
    <row r="11" spans="1:4" x14ac:dyDescent="0.25">
      <c r="A11" s="16" t="s">
        <v>1</v>
      </c>
      <c r="B11" s="2"/>
      <c r="C11" s="14" t="s">
        <v>41</v>
      </c>
      <c r="D11" s="11"/>
    </row>
    <row r="12" spans="1:4" x14ac:dyDescent="0.25">
      <c r="A12" s="16" t="s">
        <v>2</v>
      </c>
      <c r="B12" s="2"/>
      <c r="C12" s="14" t="s">
        <v>20</v>
      </c>
      <c r="D12" s="11"/>
    </row>
    <row r="13" spans="1:4" x14ac:dyDescent="0.25">
      <c r="A13" s="16" t="s">
        <v>3</v>
      </c>
      <c r="B13" s="2"/>
      <c r="C13" s="14" t="s">
        <v>5</v>
      </c>
      <c r="D13" s="10"/>
    </row>
    <row r="14" spans="1:4" x14ac:dyDescent="0.25">
      <c r="A14" s="16" t="s">
        <v>4</v>
      </c>
      <c r="B14" s="64"/>
      <c r="C14" s="65"/>
      <c r="D14" s="66"/>
    </row>
    <row r="15" spans="1:4" ht="15.75" x14ac:dyDescent="0.25">
      <c r="A15" s="58" t="s">
        <v>38</v>
      </c>
      <c r="B15" s="59"/>
      <c r="C15" s="59"/>
      <c r="D15" s="60"/>
    </row>
    <row r="16" spans="1:4" x14ac:dyDescent="0.25">
      <c r="A16" s="16" t="s">
        <v>1</v>
      </c>
      <c r="B16" s="2"/>
      <c r="C16" s="14" t="s">
        <v>41</v>
      </c>
      <c r="D16" s="12"/>
    </row>
    <row r="17" spans="1:4" x14ac:dyDescent="0.25">
      <c r="A17" s="16" t="s">
        <v>2</v>
      </c>
      <c r="B17" s="1"/>
      <c r="C17" s="14" t="s">
        <v>20</v>
      </c>
      <c r="D17" s="12"/>
    </row>
    <row r="18" spans="1:4" x14ac:dyDescent="0.25">
      <c r="A18" s="67"/>
      <c r="B18" s="68"/>
      <c r="C18" s="68"/>
      <c r="D18" s="69"/>
    </row>
    <row r="19" spans="1:4" ht="18.75" x14ac:dyDescent="0.25">
      <c r="A19" s="63" t="s">
        <v>40</v>
      </c>
      <c r="B19" s="43"/>
      <c r="C19" s="43"/>
      <c r="D19" s="44"/>
    </row>
    <row r="20" spans="1:4" ht="15.75" x14ac:dyDescent="0.25">
      <c r="A20" s="58" t="s">
        <v>6</v>
      </c>
      <c r="B20" s="59"/>
      <c r="C20" s="59"/>
      <c r="D20" s="60"/>
    </row>
    <row r="21" spans="1:4" x14ac:dyDescent="0.25">
      <c r="A21" s="16" t="s">
        <v>11</v>
      </c>
      <c r="B21" s="2"/>
      <c r="C21" s="14" t="s">
        <v>12</v>
      </c>
      <c r="D21" s="11"/>
    </row>
    <row r="22" spans="1:4" x14ac:dyDescent="0.25">
      <c r="A22" s="16" t="s">
        <v>7</v>
      </c>
      <c r="B22" s="2"/>
      <c r="C22" s="14" t="s">
        <v>8</v>
      </c>
      <c r="D22" s="11"/>
    </row>
    <row r="23" spans="1:4" x14ac:dyDescent="0.25">
      <c r="A23" s="16" t="s">
        <v>10</v>
      </c>
      <c r="B23" s="2"/>
      <c r="C23" s="14" t="s">
        <v>9</v>
      </c>
      <c r="D23" s="11"/>
    </row>
    <row r="24" spans="1:4" ht="15.75" x14ac:dyDescent="0.25">
      <c r="A24" s="58" t="s">
        <v>13</v>
      </c>
      <c r="B24" s="59"/>
      <c r="C24" s="59"/>
      <c r="D24" s="60"/>
    </row>
    <row r="25" spans="1:4" x14ac:dyDescent="0.25">
      <c r="A25" s="35" t="s">
        <v>14</v>
      </c>
      <c r="B25" s="36"/>
      <c r="C25" s="36"/>
      <c r="D25" s="13"/>
    </row>
    <row r="26" spans="1:4" x14ac:dyDescent="0.25">
      <c r="A26" s="35" t="s">
        <v>15</v>
      </c>
      <c r="B26" s="36"/>
      <c r="C26" s="36"/>
      <c r="D26" s="13"/>
    </row>
    <row r="27" spans="1:4" x14ac:dyDescent="0.25">
      <c r="A27" s="35" t="s">
        <v>16</v>
      </c>
      <c r="B27" s="36"/>
      <c r="C27" s="36"/>
      <c r="D27" s="13"/>
    </row>
    <row r="28" spans="1:4" ht="15.75" x14ac:dyDescent="0.25">
      <c r="A28" s="58" t="s">
        <v>17</v>
      </c>
      <c r="B28" s="59"/>
      <c r="C28" s="59"/>
      <c r="D28" s="60"/>
    </row>
    <row r="29" spans="1:4" ht="15" customHeight="1" x14ac:dyDescent="0.25">
      <c r="A29" s="35" t="s">
        <v>18</v>
      </c>
      <c r="B29" s="36"/>
      <c r="C29" s="36"/>
      <c r="D29" s="13"/>
    </row>
    <row r="30" spans="1:4" ht="15" customHeight="1" x14ac:dyDescent="0.25">
      <c r="A30" s="35" t="s">
        <v>19</v>
      </c>
      <c r="B30" s="36"/>
      <c r="C30" s="36"/>
      <c r="D30" s="13"/>
    </row>
    <row r="31" spans="1:4" ht="15" customHeight="1" x14ac:dyDescent="0.25">
      <c r="A31" s="35" t="s">
        <v>42</v>
      </c>
      <c r="B31" s="36"/>
      <c r="C31" s="36"/>
      <c r="D31" s="13"/>
    </row>
    <row r="32" spans="1:4" ht="54.75" customHeight="1" x14ac:dyDescent="0.25">
      <c r="A32" s="42" t="s">
        <v>101</v>
      </c>
      <c r="B32" s="43"/>
      <c r="C32" s="43"/>
      <c r="D32" s="44"/>
    </row>
    <row r="33" spans="1:4" ht="18.75" customHeight="1" x14ac:dyDescent="0.25">
      <c r="A33" s="39" t="s">
        <v>103</v>
      </c>
      <c r="B33" s="40"/>
      <c r="C33" s="40"/>
      <c r="D33" s="41"/>
    </row>
    <row r="34" spans="1:4" ht="15" customHeight="1" x14ac:dyDescent="0.25">
      <c r="A34" s="45" t="s">
        <v>102</v>
      </c>
      <c r="B34" s="46"/>
      <c r="C34" s="46"/>
      <c r="D34" s="47"/>
    </row>
    <row r="35" spans="1:4" x14ac:dyDescent="0.25">
      <c r="A35" s="35" t="s">
        <v>24</v>
      </c>
      <c r="B35" s="36"/>
      <c r="C35" s="36"/>
      <c r="D35" s="19"/>
    </row>
    <row r="36" spans="1:4" x14ac:dyDescent="0.25">
      <c r="A36" s="24" t="s">
        <v>106</v>
      </c>
      <c r="B36" s="25"/>
      <c r="C36" s="26"/>
      <c r="D36" s="19"/>
    </row>
    <row r="37" spans="1:4" ht="15" customHeight="1" x14ac:dyDescent="0.25">
      <c r="A37" s="29" t="s">
        <v>52</v>
      </c>
      <c r="B37" s="30"/>
      <c r="C37" s="31"/>
      <c r="D37" s="19"/>
    </row>
    <row r="38" spans="1:4" ht="15.75" thickBot="1" x14ac:dyDescent="0.3">
      <c r="A38" s="32"/>
      <c r="B38" s="33"/>
      <c r="C38" s="33"/>
      <c r="D38" s="34"/>
    </row>
    <row r="39" spans="1:4" ht="21" x14ac:dyDescent="0.25">
      <c r="A39" s="37" t="s">
        <v>43</v>
      </c>
      <c r="B39" s="38"/>
      <c r="C39" s="38"/>
      <c r="D39" s="6">
        <f>SUM(D35:D36)</f>
        <v>0</v>
      </c>
    </row>
    <row r="40" spans="1:4" ht="21.75" thickBot="1" x14ac:dyDescent="0.3">
      <c r="A40" s="27" t="s">
        <v>44</v>
      </c>
      <c r="B40" s="28"/>
      <c r="C40" s="28"/>
      <c r="D40" s="7">
        <f>IF(D39&gt;=4000,2000,D39/2)</f>
        <v>0</v>
      </c>
    </row>
    <row r="42" spans="1:4" x14ac:dyDescent="0.25">
      <c r="D42" s="21" t="s">
        <v>105</v>
      </c>
    </row>
    <row r="43" spans="1:4" x14ac:dyDescent="0.25">
      <c r="A43" s="20" t="s">
        <v>104</v>
      </c>
      <c r="B43" s="23"/>
    </row>
    <row r="45" spans="1:4" x14ac:dyDescent="0.25">
      <c r="D45" s="22"/>
    </row>
  </sheetData>
  <sheetProtection algorithmName="SHA-512" hashValue="ToN7KK5RLQNwhTQVrpD8In8yfKgph2cjlqFkVn5o+XPBBOOKuOuYw8v1uossvs6ygG0MevT11VHVq4eTIQMbJw==" saltValue="8r6h0MyzU1Rc2U+KlfFkiA==" spinCount="100000" sheet="1" objects="1" scenarios="1"/>
  <mergeCells count="25">
    <mergeCell ref="A1:D5"/>
    <mergeCell ref="A6:D8"/>
    <mergeCell ref="A28:D28"/>
    <mergeCell ref="A9:D9"/>
    <mergeCell ref="A19:D19"/>
    <mergeCell ref="A20:D20"/>
    <mergeCell ref="A24:D24"/>
    <mergeCell ref="A15:D15"/>
    <mergeCell ref="A10:D10"/>
    <mergeCell ref="A25:C25"/>
    <mergeCell ref="A26:C26"/>
    <mergeCell ref="A27:C27"/>
    <mergeCell ref="B14:D14"/>
    <mergeCell ref="A18:D18"/>
    <mergeCell ref="A29:C29"/>
    <mergeCell ref="A30:C30"/>
    <mergeCell ref="A33:D33"/>
    <mergeCell ref="A35:C35"/>
    <mergeCell ref="A32:D32"/>
    <mergeCell ref="A34:D34"/>
    <mergeCell ref="A40:C40"/>
    <mergeCell ref="A37:C37"/>
    <mergeCell ref="A38:D38"/>
    <mergeCell ref="A31:C31"/>
    <mergeCell ref="A39:C39"/>
  </mergeCells>
  <conditionalFormatting sqref="B11:B14">
    <cfRule type="containsBlanks" dxfId="43" priority="3">
      <formula>LEN(TRIM(B11))=0</formula>
    </cfRule>
  </conditionalFormatting>
  <conditionalFormatting sqref="B16:B17 D16:D17">
    <cfRule type="containsBlanks" dxfId="42" priority="11">
      <formula>LEN(TRIM(B16))=0</formula>
    </cfRule>
  </conditionalFormatting>
  <conditionalFormatting sqref="B21:B23">
    <cfRule type="containsBlanks" dxfId="41" priority="5">
      <formula>LEN(TRIM(B21))=0</formula>
    </cfRule>
  </conditionalFormatting>
  <conditionalFormatting sqref="B43">
    <cfRule type="containsBlanks" dxfId="40" priority="2">
      <formula>LEN(TRIM(B43))=0</formula>
    </cfRule>
  </conditionalFormatting>
  <conditionalFormatting sqref="D11:D13">
    <cfRule type="containsBlanks" dxfId="39" priority="7">
      <formula>LEN(TRIM(D11))=0</formula>
    </cfRule>
  </conditionalFormatting>
  <conditionalFormatting sqref="D21:D23">
    <cfRule type="containsBlanks" dxfId="38" priority="4">
      <formula>LEN(TRIM(D21))=0</formula>
    </cfRule>
  </conditionalFormatting>
  <conditionalFormatting sqref="D25:D27">
    <cfRule type="containsBlanks" dxfId="37" priority="10">
      <formula>LEN(TRIM(D25))=0</formula>
    </cfRule>
  </conditionalFormatting>
  <conditionalFormatting sqref="D29:D31">
    <cfRule type="containsBlanks" dxfId="36" priority="560">
      <formula>LEN(TRIM(D29))=0</formula>
    </cfRule>
  </conditionalFormatting>
  <conditionalFormatting sqref="D43">
    <cfRule type="notContainsBlanks" dxfId="35" priority="1">
      <formula>LEN(TRIM(D43))&gt;0</formula>
    </cfRule>
  </conditionalFormatting>
  <dataValidations disablePrompts="1" count="5">
    <dataValidation allowBlank="1" sqref="D27 D25" xr:uid="{D6B71205-87C4-4804-9C82-24DC63A45FF2}"/>
    <dataValidation type="list" allowBlank="1" showInputMessage="1" showErrorMessage="1" errorTitle="Upozorenje" error="Odaberite vrijednost iz padajućeg izbornika" sqref="D29:D31" xr:uid="{704B91EB-D498-471D-93E3-74E65248CF8E}">
      <formula1>"DA,NE"</formula1>
    </dataValidation>
    <dataValidation type="textLength" operator="equal" allowBlank="1" showInputMessage="1" showErrorMessage="1" errorTitle="UPOZORENJE" error="OIB broj sastoji se od 11 znakova" sqref="B13" xr:uid="{72CCB00B-70C7-4AEB-9CAB-7C1B216BD02B}">
      <formula1>11</formula1>
    </dataValidation>
    <dataValidation type="decimal" operator="greaterThan" allowBlank="1" showInputMessage="1" errorTitle="Upozorenje" error="Unijeti vrijednost veću od nule, koristiti decimalni zarez (,)" promptTitle="Napomena" prompt="Unijeti vrijednost veću od 0, koristiti decimalni zarez (,)" sqref="D35:D37" xr:uid="{5A76003D-3042-424D-B104-3EA83710E4D1}">
      <formula1>0</formula1>
    </dataValidation>
    <dataValidation type="textLength" operator="equal" allowBlank="1" showInputMessage="1" showErrorMessage="1" errorTitle="Upozorenje" error="IBAN se satoji od 21 znaka" sqref="D13" xr:uid="{03D07F6D-294C-4801-AE7C-3561D5B393E8}">
      <formula1>21</formula1>
    </dataValidation>
  </dataValidations>
  <pageMargins left="0.70866141732283472" right="0.70866141732283472" top="0.35433070866141736" bottom="0.35433070866141736" header="0.31496062992125984" footer="0.31496062992125984"/>
  <pageSetup paperSize="9" scale="98" fitToWidth="0" fitToHeight="0" orientation="landscape" verticalDpi="0" r:id="rId1"/>
  <rowBreaks count="1" manualBreakCount="1">
    <brk id="3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operator="equal" allowBlank="1" showInputMessage="1" showErrorMessage="1" errorTitle="UPOZORENJE" error="Poštanski broj sastoji se od 5 znamenki" xr:uid="{DB94597A-C6ED-4D95-9DEA-D92715D5B705}">
          <x14:formula1>
            <xm:f>List1!$M$6:$M$26</xm:f>
          </x14:formula1>
          <xm:sqref>B14:D14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31EF4-9C8A-4268-9BA9-F8D01E39EFC9}">
  <dimension ref="A1:N52"/>
  <sheetViews>
    <sheetView workbookViewId="0">
      <selection activeCell="M41" sqref="M41"/>
    </sheetView>
  </sheetViews>
  <sheetFormatPr defaultRowHeight="15" x14ac:dyDescent="0.25"/>
  <cols>
    <col min="2" max="2" width="13.28515625" customWidth="1"/>
    <col min="4" max="4" width="41.28515625" customWidth="1"/>
    <col min="11" max="11" width="102" customWidth="1"/>
    <col min="13" max="13" width="88.28515625" customWidth="1"/>
  </cols>
  <sheetData>
    <row r="1" spans="1:13" x14ac:dyDescent="0.25">
      <c r="A1" s="8" t="e">
        <f>'prijavni obrazac'!#REF!</f>
        <v>#REF!</v>
      </c>
      <c r="B1" t="e">
        <f>IF(A1="DA",0.8,0.6)</f>
        <v>#REF!</v>
      </c>
    </row>
    <row r="2" spans="1:13" x14ac:dyDescent="0.25">
      <c r="A2" s="8" t="e">
        <f>'prijavni obrazac'!#REF!</f>
        <v>#REF!</v>
      </c>
      <c r="B2" t="e">
        <f>IF(A2="DA",250,0)</f>
        <v>#REF!</v>
      </c>
    </row>
    <row r="3" spans="1:13" ht="15.75" x14ac:dyDescent="0.25">
      <c r="A3" s="40" t="s">
        <v>21</v>
      </c>
      <c r="B3" s="40"/>
      <c r="C3" s="40"/>
      <c r="D3" s="40"/>
    </row>
    <row r="4" spans="1:13" ht="15.75" x14ac:dyDescent="0.25">
      <c r="A4" s="71" t="s">
        <v>22</v>
      </c>
      <c r="B4" s="71"/>
      <c r="C4" s="71"/>
      <c r="D4" s="71"/>
    </row>
    <row r="5" spans="1:13" x14ac:dyDescent="0.25">
      <c r="A5" s="70" t="s">
        <v>23</v>
      </c>
      <c r="B5" s="70"/>
      <c r="C5" s="70"/>
      <c r="D5" s="4"/>
    </row>
    <row r="6" spans="1:13" x14ac:dyDescent="0.25">
      <c r="A6" s="36" t="s">
        <v>47</v>
      </c>
      <c r="B6" s="36"/>
      <c r="C6" s="36"/>
      <c r="D6" s="5" t="e">
        <f>IF(AND('prijavni obrazac'!#REF!=0,'prijavni obrazac'!#REF!=0),0,'prijavni obrazac'!#REF!/'prijavni obrazac'!#REF!)</f>
        <v>#REF!</v>
      </c>
      <c r="K6" s="9" t="s">
        <v>58</v>
      </c>
      <c r="M6" s="9" t="s">
        <v>79</v>
      </c>
    </row>
    <row r="7" spans="1:13" x14ac:dyDescent="0.25">
      <c r="A7" s="36" t="s">
        <v>48</v>
      </c>
      <c r="B7" s="36"/>
      <c r="C7" s="36"/>
      <c r="D7" s="5" t="e">
        <f>IF(D6&lt;=64,D6,64)</f>
        <v>#REF!</v>
      </c>
      <c r="K7" s="9" t="s">
        <v>59</v>
      </c>
      <c r="M7" s="9" t="s">
        <v>80</v>
      </c>
    </row>
    <row r="8" spans="1:13" x14ac:dyDescent="0.25">
      <c r="A8" s="70" t="s">
        <v>25</v>
      </c>
      <c r="B8" s="70"/>
      <c r="C8" s="70"/>
      <c r="D8" s="4"/>
      <c r="K8" s="9" t="s">
        <v>60</v>
      </c>
      <c r="M8" s="9" t="s">
        <v>81</v>
      </c>
    </row>
    <row r="9" spans="1:13" x14ac:dyDescent="0.25">
      <c r="A9" s="36" t="s">
        <v>47</v>
      </c>
      <c r="B9" s="36"/>
      <c r="C9" s="36"/>
      <c r="D9" s="5" t="e">
        <f>IF(AND('prijavni obrazac'!#REF!=0,'prijavni obrazac'!#REF!=0),0,'prijavni obrazac'!#REF!/'prijavni obrazac'!#REF!)</f>
        <v>#REF!</v>
      </c>
      <c r="K9" s="9" t="s">
        <v>61</v>
      </c>
      <c r="M9" s="9" t="s">
        <v>82</v>
      </c>
    </row>
    <row r="10" spans="1:13" x14ac:dyDescent="0.25">
      <c r="A10" s="36" t="s">
        <v>48</v>
      </c>
      <c r="B10" s="36"/>
      <c r="C10" s="36"/>
      <c r="D10" s="5" t="e">
        <f>IF(D9&lt;=90,D9,90)</f>
        <v>#REF!</v>
      </c>
      <c r="K10" s="9" t="s">
        <v>62</v>
      </c>
      <c r="M10" s="9" t="s">
        <v>83</v>
      </c>
    </row>
    <row r="11" spans="1:13" x14ac:dyDescent="0.25">
      <c r="A11" s="70" t="s">
        <v>26</v>
      </c>
      <c r="B11" s="70"/>
      <c r="C11" s="70"/>
      <c r="D11" s="4"/>
      <c r="K11" s="9" t="s">
        <v>63</v>
      </c>
      <c r="M11" s="9" t="s">
        <v>84</v>
      </c>
    </row>
    <row r="12" spans="1:13" x14ac:dyDescent="0.25">
      <c r="A12" s="36" t="s">
        <v>47</v>
      </c>
      <c r="B12" s="36"/>
      <c r="C12" s="36"/>
      <c r="D12" s="5" t="e">
        <f>IF(AND('prijavni obrazac'!#REF!=0,'prijavni obrazac'!#REF!=0),0,'prijavni obrazac'!#REF!/'prijavni obrazac'!#REF!)</f>
        <v>#REF!</v>
      </c>
      <c r="K12" s="9" t="s">
        <v>64</v>
      </c>
      <c r="M12" s="9" t="s">
        <v>85</v>
      </c>
    </row>
    <row r="13" spans="1:13" x14ac:dyDescent="0.25">
      <c r="A13" s="36" t="s">
        <v>48</v>
      </c>
      <c r="B13" s="36"/>
      <c r="C13" s="36"/>
      <c r="D13" s="5" t="e">
        <f>IF(D12&lt;=87,D12,87)</f>
        <v>#REF!</v>
      </c>
      <c r="K13" s="9" t="s">
        <v>65</v>
      </c>
      <c r="M13" s="9" t="s">
        <v>86</v>
      </c>
    </row>
    <row r="14" spans="1:13" x14ac:dyDescent="0.25">
      <c r="A14" s="70" t="s">
        <v>27</v>
      </c>
      <c r="B14" s="70"/>
      <c r="C14" s="70"/>
      <c r="D14" s="4"/>
      <c r="K14" s="9" t="s">
        <v>66</v>
      </c>
      <c r="M14" s="9" t="s">
        <v>87</v>
      </c>
    </row>
    <row r="15" spans="1:13" x14ac:dyDescent="0.25">
      <c r="A15" s="36" t="s">
        <v>47</v>
      </c>
      <c r="B15" s="36"/>
      <c r="C15" s="36"/>
      <c r="D15" s="5" t="e">
        <f>IF(AND('prijavni obrazac'!#REF!=0,'prijavni obrazac'!#REF!=0),0,'prijavni obrazac'!#REF!/'prijavni obrazac'!#REF!)</f>
        <v>#REF!</v>
      </c>
      <c r="K15" s="9" t="s">
        <v>67</v>
      </c>
      <c r="M15" s="9" t="s">
        <v>88</v>
      </c>
    </row>
    <row r="16" spans="1:13" x14ac:dyDescent="0.25">
      <c r="A16" s="36" t="s">
        <v>48</v>
      </c>
      <c r="B16" s="36"/>
      <c r="C16" s="36"/>
      <c r="D16" s="5" t="e">
        <f>IF(D15&lt;=85,D15,85)</f>
        <v>#REF!</v>
      </c>
      <c r="K16" s="9" t="s">
        <v>68</v>
      </c>
      <c r="M16" s="9" t="s">
        <v>89</v>
      </c>
    </row>
    <row r="17" spans="1:14" x14ac:dyDescent="0.25">
      <c r="A17" s="70" t="s">
        <v>28</v>
      </c>
      <c r="B17" s="70"/>
      <c r="C17" s="70"/>
      <c r="D17" s="4"/>
      <c r="K17" s="9" t="s">
        <v>69</v>
      </c>
      <c r="M17" s="9" t="s">
        <v>90</v>
      </c>
    </row>
    <row r="18" spans="1:14" x14ac:dyDescent="0.25">
      <c r="A18" s="36" t="s">
        <v>47</v>
      </c>
      <c r="B18" s="36"/>
      <c r="C18" s="36"/>
      <c r="D18" s="5" t="e">
        <f>IF(AND('prijavni obrazac'!#REF!=0,'prijavni obrazac'!#REF!=0),0,'prijavni obrazac'!#REF!/'prijavni obrazac'!#REF!)</f>
        <v>#REF!</v>
      </c>
      <c r="K18" s="9" t="s">
        <v>70</v>
      </c>
      <c r="M18" s="9" t="s">
        <v>91</v>
      </c>
    </row>
    <row r="19" spans="1:14" x14ac:dyDescent="0.25">
      <c r="A19" s="36" t="s">
        <v>48</v>
      </c>
      <c r="B19" s="36"/>
      <c r="C19" s="36"/>
      <c r="D19" s="5" t="e">
        <f>IF(D18&lt;=80,D18,80)</f>
        <v>#REF!</v>
      </c>
      <c r="K19" s="9" t="s">
        <v>71</v>
      </c>
      <c r="M19" s="9" t="s">
        <v>92</v>
      </c>
    </row>
    <row r="20" spans="1:14" x14ac:dyDescent="0.25">
      <c r="A20" s="70" t="s">
        <v>29</v>
      </c>
      <c r="B20" s="70"/>
      <c r="C20" s="70"/>
      <c r="D20" s="4"/>
      <c r="K20" s="9" t="s">
        <v>72</v>
      </c>
      <c r="M20" s="9" t="s">
        <v>93</v>
      </c>
    </row>
    <row r="21" spans="1:14" x14ac:dyDescent="0.25">
      <c r="A21" s="36" t="s">
        <v>47</v>
      </c>
      <c r="B21" s="36"/>
      <c r="C21" s="36"/>
      <c r="D21" s="5" t="e">
        <f>IF(AND('prijavni obrazac'!#REF!=0,'prijavni obrazac'!#REF!=0),0,'prijavni obrazac'!#REF!/'prijavni obrazac'!#REF!)</f>
        <v>#REF!</v>
      </c>
      <c r="K21" s="9" t="s">
        <v>73</v>
      </c>
      <c r="M21" s="9" t="s">
        <v>94</v>
      </c>
    </row>
    <row r="22" spans="1:14" x14ac:dyDescent="0.25">
      <c r="A22" s="36" t="s">
        <v>48</v>
      </c>
      <c r="B22" s="36"/>
      <c r="C22" s="36"/>
      <c r="D22" s="5" t="e">
        <f>IF(D21&lt;=80,D21,80)</f>
        <v>#REF!</v>
      </c>
      <c r="K22" s="9" t="s">
        <v>74</v>
      </c>
      <c r="M22" s="9" t="s">
        <v>95</v>
      </c>
    </row>
    <row r="23" spans="1:14" x14ac:dyDescent="0.25">
      <c r="A23" s="70" t="s">
        <v>30</v>
      </c>
      <c r="B23" s="70"/>
      <c r="C23" s="70"/>
      <c r="D23" s="4"/>
      <c r="K23" s="9" t="s">
        <v>75</v>
      </c>
      <c r="M23" s="9" t="s">
        <v>96</v>
      </c>
    </row>
    <row r="24" spans="1:14" x14ac:dyDescent="0.25">
      <c r="A24" s="36" t="s">
        <v>47</v>
      </c>
      <c r="B24" s="36"/>
      <c r="C24" s="36"/>
      <c r="D24" s="5" t="e">
        <f>IF(AND('prijavni obrazac'!#REF!=0,'prijavni obrazac'!#REF!=0),0,'prijavni obrazac'!#REF!/'prijavni obrazac'!#REF!)</f>
        <v>#REF!</v>
      </c>
      <c r="K24" s="9" t="s">
        <v>76</v>
      </c>
      <c r="M24" s="9" t="s">
        <v>97</v>
      </c>
    </row>
    <row r="25" spans="1:14" x14ac:dyDescent="0.25">
      <c r="A25" s="36" t="s">
        <v>48</v>
      </c>
      <c r="B25" s="36"/>
      <c r="C25" s="36"/>
      <c r="D25" s="5" t="e">
        <f>IF(D24&lt;=80,D24,80)</f>
        <v>#REF!</v>
      </c>
      <c r="K25" s="9" t="s">
        <v>77</v>
      </c>
      <c r="M25" s="9" t="s">
        <v>98</v>
      </c>
    </row>
    <row r="26" spans="1:14" x14ac:dyDescent="0.25">
      <c r="A26" s="70" t="s">
        <v>31</v>
      </c>
      <c r="B26" s="70"/>
      <c r="C26" s="70"/>
      <c r="D26" s="4"/>
      <c r="K26" s="9" t="s">
        <v>78</v>
      </c>
      <c r="M26" s="9" t="s">
        <v>99</v>
      </c>
    </row>
    <row r="27" spans="1:14" x14ac:dyDescent="0.25">
      <c r="A27" s="36" t="s">
        <v>47</v>
      </c>
      <c r="B27" s="36"/>
      <c r="C27" s="36"/>
      <c r="D27" s="5" t="e">
        <f>IF(AND('prijavni obrazac'!#REF!=0,'prijavni obrazac'!#REF!=0),0,'prijavni obrazac'!#REF!/'prijavni obrazac'!#REF!)</f>
        <v>#REF!</v>
      </c>
      <c r="N27">
        <v>0</v>
      </c>
    </row>
    <row r="28" spans="1:14" x14ac:dyDescent="0.25">
      <c r="A28" s="36" t="s">
        <v>48</v>
      </c>
      <c r="B28" s="36"/>
      <c r="C28" s="36"/>
      <c r="D28" s="5" t="e">
        <f>IF(D27&lt;=25,D27,25)</f>
        <v>#REF!</v>
      </c>
    </row>
    <row r="29" spans="1:14" ht="15.75" x14ac:dyDescent="0.25">
      <c r="A29" s="71" t="s">
        <v>32</v>
      </c>
      <c r="B29" s="71"/>
      <c r="C29" s="71"/>
      <c r="D29" s="71"/>
    </row>
    <row r="30" spans="1:14" x14ac:dyDescent="0.25">
      <c r="A30" s="70" t="s">
        <v>33</v>
      </c>
      <c r="B30" s="70"/>
      <c r="C30" s="70"/>
      <c r="D30" s="4"/>
    </row>
    <row r="31" spans="1:14" x14ac:dyDescent="0.25">
      <c r="A31" s="36" t="s">
        <v>24</v>
      </c>
      <c r="B31" s="36"/>
      <c r="C31" s="36"/>
      <c r="D31" s="5" t="e">
        <f>IF(AND('prijavni obrazac'!#REF!=0,'prijavni obrazac'!#REF!=0),0,'prijavni obrazac'!#REF!/'prijavni obrazac'!#REF!)</f>
        <v>#REF!</v>
      </c>
    </row>
    <row r="32" spans="1:14" ht="17.25" x14ac:dyDescent="0.25">
      <c r="A32" s="36" t="s">
        <v>37</v>
      </c>
      <c r="B32" s="36"/>
      <c r="C32" s="36"/>
      <c r="D32" s="5" t="e">
        <f>IF(D31&lt;=450,D31,450)</f>
        <v>#REF!</v>
      </c>
    </row>
    <row r="33" spans="1:4" ht="15.75" x14ac:dyDescent="0.25">
      <c r="A33" s="40" t="s">
        <v>34</v>
      </c>
      <c r="B33" s="40"/>
      <c r="C33" s="40"/>
      <c r="D33" s="40"/>
    </row>
    <row r="34" spans="1:4" ht="15" customHeight="1" x14ac:dyDescent="0.25">
      <c r="A34" s="70" t="s">
        <v>49</v>
      </c>
      <c r="B34" s="70"/>
      <c r="C34" s="70"/>
      <c r="D34" s="4"/>
    </row>
    <row r="35" spans="1:4" x14ac:dyDescent="0.25">
      <c r="A35" s="36" t="s">
        <v>24</v>
      </c>
      <c r="B35" s="36"/>
      <c r="C35" s="36"/>
      <c r="D35" s="5"/>
    </row>
    <row r="36" spans="1:4" ht="15" customHeight="1" x14ac:dyDescent="0.25">
      <c r="A36" s="70" t="s">
        <v>50</v>
      </c>
      <c r="B36" s="70"/>
      <c r="C36" s="70"/>
      <c r="D36" s="4"/>
    </row>
    <row r="37" spans="1:4" x14ac:dyDescent="0.25">
      <c r="A37" s="36" t="s">
        <v>24</v>
      </c>
      <c r="B37" s="36"/>
      <c r="C37" s="36"/>
      <c r="D37" s="5"/>
    </row>
    <row r="38" spans="1:4" ht="15" customHeight="1" x14ac:dyDescent="0.25">
      <c r="A38" s="70" t="s">
        <v>51</v>
      </c>
      <c r="B38" s="70"/>
      <c r="C38" s="70"/>
      <c r="D38" s="4"/>
    </row>
    <row r="39" spans="1:4" x14ac:dyDescent="0.25">
      <c r="A39" s="36" t="s">
        <v>24</v>
      </c>
      <c r="B39" s="36"/>
      <c r="C39" s="36"/>
      <c r="D39" s="5"/>
    </row>
    <row r="40" spans="1:4" ht="15.75" x14ac:dyDescent="0.25">
      <c r="A40" s="40" t="s">
        <v>35</v>
      </c>
      <c r="B40" s="40"/>
      <c r="C40" s="40"/>
      <c r="D40" s="40"/>
    </row>
    <row r="41" spans="1:4" x14ac:dyDescent="0.25">
      <c r="A41" s="70" t="s">
        <v>36</v>
      </c>
      <c r="B41" s="70"/>
      <c r="C41" s="70"/>
      <c r="D41" s="4"/>
    </row>
    <row r="42" spans="1:4" x14ac:dyDescent="0.25">
      <c r="A42" s="36" t="s">
        <v>53</v>
      </c>
      <c r="B42" s="36"/>
      <c r="C42" s="36"/>
      <c r="D42" s="5">
        <f>IF(AND('prijavni obrazac'!D35=0,'prijavni obrazac'!D37=0),0,'prijavni obrazac'!D35/'prijavni obrazac'!D37)</f>
        <v>0</v>
      </c>
    </row>
    <row r="43" spans="1:4" x14ac:dyDescent="0.25">
      <c r="A43" s="36" t="s">
        <v>54</v>
      </c>
      <c r="B43" s="36"/>
      <c r="C43" s="36"/>
      <c r="D43" s="5">
        <f>IF(D42&lt;=600,D42,600)</f>
        <v>0</v>
      </c>
    </row>
    <row r="44" spans="1:4" x14ac:dyDescent="0.25">
      <c r="A44" s="36"/>
      <c r="B44" s="36"/>
      <c r="C44" s="36"/>
      <c r="D44" s="3"/>
    </row>
    <row r="45" spans="1:4" x14ac:dyDescent="0.25">
      <c r="A45" s="36"/>
      <c r="B45" s="36"/>
      <c r="C45" s="36"/>
      <c r="D45" s="3"/>
    </row>
    <row r="46" spans="1:4" ht="15.75" x14ac:dyDescent="0.25">
      <c r="A46" s="40" t="s">
        <v>45</v>
      </c>
      <c r="B46" s="40"/>
      <c r="C46" s="40"/>
      <c r="D46" s="40"/>
    </row>
    <row r="47" spans="1:4" x14ac:dyDescent="0.25">
      <c r="A47" s="70" t="s">
        <v>46</v>
      </c>
      <c r="B47" s="70"/>
      <c r="C47" s="70"/>
      <c r="D47" s="4"/>
    </row>
    <row r="48" spans="1:4" x14ac:dyDescent="0.25">
      <c r="A48" s="36" t="s">
        <v>24</v>
      </c>
      <c r="B48" s="36"/>
      <c r="C48" s="36"/>
      <c r="D48" s="5"/>
    </row>
    <row r="49" spans="1:5" x14ac:dyDescent="0.25">
      <c r="A49" t="s">
        <v>57</v>
      </c>
      <c r="B49" t="e">
        <f>IF(AND('prijavni obrazac'!#REF!&gt;0,'prijavni obrazac'!#REF!&gt;0,'prijavni obrazac'!#REF!),"A1",0)</f>
        <v>#REF!</v>
      </c>
      <c r="D49" t="e">
        <f>IF(B49="A1",'prijavni obrazac'!#REF!+'prijavni obrazac'!#REF!+'prijavni obrazac'!#REF!+'prijavni obrazac'!#REF!+'prijavni obrazac'!#REF!,0)</f>
        <v>#REF!</v>
      </c>
      <c r="E49" t="e">
        <f>IF(B49="A1",'prijavni obrazac'!#REF!+'prijavni obrazac'!#REF!+'prijavni obrazac'!#REF!+'prijavni obrazac'!#REF!+'prijavni obrazac'!#REF!,0)</f>
        <v>#REF!</v>
      </c>
    </row>
    <row r="50" spans="1:5" x14ac:dyDescent="0.25">
      <c r="A50" t="s">
        <v>55</v>
      </c>
      <c r="B50" t="e">
        <f>IF('prijavni obrazac'!#REF!=0,"A2",0)</f>
        <v>#REF!</v>
      </c>
      <c r="D50" t="e">
        <f>IF(B50="A2",'prijavni obrazac'!#REF!,0)</f>
        <v>#REF!</v>
      </c>
      <c r="E50" t="e">
        <f>IF(B50="A2",'prijavni obrazac'!#REF!,0)</f>
        <v>#REF!</v>
      </c>
    </row>
    <row r="51" spans="1:5" x14ac:dyDescent="0.25">
      <c r="A51" t="s">
        <v>56</v>
      </c>
      <c r="B51" t="e">
        <f>IF('prijavni obrazac'!#REF!=0,"A3",0)</f>
        <v>#REF!</v>
      </c>
      <c r="D51" t="e">
        <f>IF(B51="A3",'prijavni obrazac'!#REF!,0)</f>
        <v>#REF!</v>
      </c>
      <c r="E51" t="e">
        <f>IF(B51="A3",'prijavni obrazac'!#REF!,0)</f>
        <v>#REF!</v>
      </c>
    </row>
    <row r="52" spans="1:5" x14ac:dyDescent="0.25">
      <c r="D52" t="e">
        <f>D49+D50+D51</f>
        <v>#REF!</v>
      </c>
      <c r="E52" t="e">
        <f>E49+E50+E51</f>
        <v>#REF!</v>
      </c>
    </row>
  </sheetData>
  <dataConsolidate/>
  <mergeCells count="46">
    <mergeCell ref="A48:C48"/>
    <mergeCell ref="A42:C42"/>
    <mergeCell ref="A43:C43"/>
    <mergeCell ref="A44:C44"/>
    <mergeCell ref="A45:C45"/>
    <mergeCell ref="A46:D46"/>
    <mergeCell ref="A47:C47"/>
    <mergeCell ref="A38:C38"/>
    <mergeCell ref="A39:C39"/>
    <mergeCell ref="A40:D40"/>
    <mergeCell ref="A41:C41"/>
    <mergeCell ref="A33:D33"/>
    <mergeCell ref="A34:C34"/>
    <mergeCell ref="A35:C35"/>
    <mergeCell ref="A36:C36"/>
    <mergeCell ref="A37:C37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D29"/>
    <mergeCell ref="A30:C30"/>
    <mergeCell ref="A31:C31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8:C8"/>
    <mergeCell ref="A3:D3"/>
    <mergeCell ref="A4:D4"/>
    <mergeCell ref="A5:C5"/>
    <mergeCell ref="A6:C6"/>
    <mergeCell ref="A7:C7"/>
  </mergeCells>
  <conditionalFormatting sqref="D5 D8 D11 D14 D17 D20 D23 D26">
    <cfRule type="containsBlanks" dxfId="34" priority="35">
      <formula>LEN(TRIM(D5))=0</formula>
    </cfRule>
  </conditionalFormatting>
  <conditionalFormatting sqref="D5">
    <cfRule type="containsText" dxfId="33" priority="33" operator="containsText" text="NE">
      <formula>NOT(ISERROR(SEARCH("NE",D5)))</formula>
    </cfRule>
    <cfRule type="containsText" dxfId="32" priority="34" operator="containsText" text="DA">
      <formula>NOT(ISERROR(SEARCH("DA",D5)))</formula>
    </cfRule>
  </conditionalFormatting>
  <conditionalFormatting sqref="D8">
    <cfRule type="containsText" dxfId="31" priority="32" operator="containsText" text="DA">
      <formula>NOT(ISERROR(SEARCH("DA",D8)))</formula>
    </cfRule>
    <cfRule type="containsText" dxfId="30" priority="31" operator="containsText" text="NE">
      <formula>NOT(ISERROR(SEARCH("NE",D8)))</formula>
    </cfRule>
  </conditionalFormatting>
  <conditionalFormatting sqref="D11">
    <cfRule type="containsText" dxfId="29" priority="30" operator="containsText" text="DA">
      <formula>NOT(ISERROR(SEARCH("DA",D11)))</formula>
    </cfRule>
    <cfRule type="containsText" dxfId="28" priority="29" operator="containsText" text="NE">
      <formula>NOT(ISERROR(SEARCH("NE",D11)))</formula>
    </cfRule>
  </conditionalFormatting>
  <conditionalFormatting sqref="D14">
    <cfRule type="containsText" dxfId="27" priority="28" operator="containsText" text="DA">
      <formula>NOT(ISERROR(SEARCH("DA",D14)))</formula>
    </cfRule>
    <cfRule type="containsText" dxfId="26" priority="27" operator="containsText" text="NE">
      <formula>NOT(ISERROR(SEARCH("NE",D14)))</formula>
    </cfRule>
  </conditionalFormatting>
  <conditionalFormatting sqref="D17">
    <cfRule type="containsText" dxfId="25" priority="26" operator="containsText" text="DA">
      <formula>NOT(ISERROR(SEARCH("DA",D17)))</formula>
    </cfRule>
    <cfRule type="containsText" dxfId="24" priority="25" operator="containsText" text="NE">
      <formula>NOT(ISERROR(SEARCH("NE",D17)))</formula>
    </cfRule>
  </conditionalFormatting>
  <conditionalFormatting sqref="D20">
    <cfRule type="containsText" dxfId="23" priority="24" operator="containsText" text="DA">
      <formula>NOT(ISERROR(SEARCH("DA",D20)))</formula>
    </cfRule>
    <cfRule type="containsText" dxfId="22" priority="23" operator="containsText" text="NE">
      <formula>NOT(ISERROR(SEARCH("NE",D20)))</formula>
    </cfRule>
  </conditionalFormatting>
  <conditionalFormatting sqref="D23">
    <cfRule type="containsText" dxfId="21" priority="22" operator="containsText" text="DA">
      <formula>NOT(ISERROR(SEARCH("DA",D23)))</formula>
    </cfRule>
    <cfRule type="containsText" dxfId="20" priority="21" operator="containsText" text="NE">
      <formula>NOT(ISERROR(SEARCH("NE",D23)))</formula>
    </cfRule>
  </conditionalFormatting>
  <conditionalFormatting sqref="D26">
    <cfRule type="containsText" dxfId="19" priority="20" operator="containsText" text="DA">
      <formula>NOT(ISERROR(SEARCH("DA",D26)))</formula>
    </cfRule>
    <cfRule type="containsText" dxfId="18" priority="19" operator="containsText" text="NE">
      <formula>NOT(ISERROR(SEARCH("NE",D26)))</formula>
    </cfRule>
  </conditionalFormatting>
  <conditionalFormatting sqref="D30">
    <cfRule type="containsBlanks" dxfId="17" priority="18">
      <formula>LEN(TRIM(D30))=0</formula>
    </cfRule>
    <cfRule type="containsText" dxfId="16" priority="16" operator="containsText" text="NE">
      <formula>NOT(ISERROR(SEARCH("NE",D30)))</formula>
    </cfRule>
    <cfRule type="containsText" dxfId="15" priority="17" operator="containsText" text="DA">
      <formula>NOT(ISERROR(SEARCH("DA",D30)))</formula>
    </cfRule>
  </conditionalFormatting>
  <conditionalFormatting sqref="D34">
    <cfRule type="containsText" dxfId="14" priority="13" operator="containsText" text="NE">
      <formula>NOT(ISERROR(SEARCH("NE",D34)))</formula>
    </cfRule>
    <cfRule type="containsBlanks" dxfId="13" priority="15">
      <formula>LEN(TRIM(D34))=0</formula>
    </cfRule>
    <cfRule type="containsText" dxfId="12" priority="14" operator="containsText" text="DA">
      <formula>NOT(ISERROR(SEARCH("DA",D34)))</formula>
    </cfRule>
  </conditionalFormatting>
  <conditionalFormatting sqref="D36">
    <cfRule type="containsBlanks" dxfId="11" priority="12">
      <formula>LEN(TRIM(D36))=0</formula>
    </cfRule>
    <cfRule type="containsText" dxfId="10" priority="11" operator="containsText" text="DA">
      <formula>NOT(ISERROR(SEARCH("DA",D36)))</formula>
    </cfRule>
    <cfRule type="containsText" dxfId="9" priority="10" operator="containsText" text="NE">
      <formula>NOT(ISERROR(SEARCH("NE",D36)))</formula>
    </cfRule>
  </conditionalFormatting>
  <conditionalFormatting sqref="D38">
    <cfRule type="containsBlanks" dxfId="8" priority="9">
      <formula>LEN(TRIM(D38))=0</formula>
    </cfRule>
    <cfRule type="containsText" dxfId="7" priority="8" operator="containsText" text="DA">
      <formula>NOT(ISERROR(SEARCH("DA",D38)))</formula>
    </cfRule>
    <cfRule type="containsText" dxfId="6" priority="7" operator="containsText" text="NE">
      <formula>NOT(ISERROR(SEARCH("NE",D38)))</formula>
    </cfRule>
  </conditionalFormatting>
  <conditionalFormatting sqref="D41">
    <cfRule type="containsBlanks" dxfId="5" priority="6">
      <formula>LEN(TRIM(D41))=0</formula>
    </cfRule>
    <cfRule type="containsText" dxfId="4" priority="5" operator="containsText" text="DA">
      <formula>NOT(ISERROR(SEARCH("DA",D41)))</formula>
    </cfRule>
    <cfRule type="containsText" dxfId="3" priority="4" operator="containsText" text="NE">
      <formula>NOT(ISERROR(SEARCH("NE",D41)))</formula>
    </cfRule>
  </conditionalFormatting>
  <conditionalFormatting sqref="D47">
    <cfRule type="containsBlanks" dxfId="2" priority="3">
      <formula>LEN(TRIM(D47))=0</formula>
    </cfRule>
    <cfRule type="containsText" dxfId="1" priority="2" operator="containsText" text="DA">
      <formula>NOT(ISERROR(SEARCH("DA",D47)))</formula>
    </cfRule>
    <cfRule type="containsText" dxfId="0" priority="1" operator="containsText" text="NE">
      <formula>NOT(ISERROR(SEARCH("NE",D47)))</formula>
    </cfRule>
  </conditionalFormatting>
  <dataValidations disablePrompts="1" count="5">
    <dataValidation type="decimal" operator="greaterThan" allowBlank="1" showInputMessage="1" showErrorMessage="1" errorTitle="Upozorenje" error="Unijeti vrijednost veću od nule, koristiti decimalni zarez (,)" promptTitle="Napomena" prompt="Unijeti vrijednost veću od 0, koristiti decimalni zarez (,)" sqref="D13 D48 D25 D28 D39 D16 D19 D22 D37 D7 D35" xr:uid="{FE667CEB-21DD-416C-9ABC-C3C4EC99125F}">
      <formula1>0</formula1>
    </dataValidation>
    <dataValidation type="list" allowBlank="1" showInputMessage="1" showErrorMessage="1" errorTitle="Upozorenje" error="Odaberite vrijednost iz padajućeg izbornika" sqref="D36 D30 D34 D41 D23 D26 D5 D47 D8 D11 D14 D17 D20 D38 D44:D45" xr:uid="{86AE6192-0A6F-46DF-AF79-A378F4AC206D}">
      <formula1>"DA,NE"</formula1>
    </dataValidation>
    <dataValidation type="decimal" operator="greaterThan" allowBlank="1" errorTitle="Upozorenje" error="Unijeti vrijednost veću od nule, koristiti decimalni zarez (,)" promptTitle="Napomena" prompt="Unijeti vrijednost veću od 0, koristiti decimalni zarez (,)" sqref="D31" xr:uid="{692E1061-744F-4DF8-9195-B77912FDE99C}">
      <formula1>0</formula1>
    </dataValidation>
    <dataValidation type="decimal" operator="greaterThan" errorTitle="Upozorenje" error="Unijeti vrijednost veću od nule, koristiti decimalni zarez (,)" promptTitle="Napomena" prompt="Unijeti vrijednost veću od 0, koristiti decimalni zarez (,)" sqref="D6 D21 D32 D9 D12 D15 D18 D24 D27" xr:uid="{A34B291B-8EDE-4E41-95B8-9328FB10883B}">
      <formula1>0</formula1>
    </dataValidation>
    <dataValidation allowBlank="1" sqref="D42 D43" xr:uid="{8A7041E4-D94F-44E4-9B30-72C2E563F33E}"/>
  </dataValidations>
  <pageMargins left="0.7" right="0.7" top="0.75" bottom="0.75" header="0.3" footer="0.3"/>
  <ignoredErrors>
    <ignoredError sqref="D3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prijavni obrazac</vt:lpstr>
      <vt:lpstr>List1</vt:lpstr>
      <vt:lpstr>'prijavni obrazac'!Podrucje_ispisa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Općina Maruševec</cp:lastModifiedBy>
  <cp:lastPrinted>2025-03-21T12:55:21Z</cp:lastPrinted>
  <dcterms:created xsi:type="dcterms:W3CDTF">2024-03-02T10:17:44Z</dcterms:created>
  <dcterms:modified xsi:type="dcterms:W3CDTF">2025-10-01T11:19:13Z</dcterms:modified>
</cp:coreProperties>
</file>