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Admin\Desktop\"/>
    </mc:Choice>
  </mc:AlternateContent>
  <xr:revisionPtr revIDLastSave="0" documentId="8_{6BC142A1-73C2-40DE-AD02-B1209912C0E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1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F288" i="9"/>
  <c r="F287" i="9"/>
  <c r="F286" i="9"/>
  <c r="H285" i="9"/>
  <c r="G285" i="9"/>
  <c r="F285" i="9"/>
  <c r="H284" i="9"/>
  <c r="G284" i="9"/>
  <c r="F284" i="9"/>
  <c r="H283" i="9"/>
  <c r="G283" i="9"/>
  <c r="E283" i="9" s="1"/>
  <c r="B283" i="9" s="1"/>
  <c r="F283" i="9"/>
  <c r="F282" i="9"/>
  <c r="H281" i="9"/>
  <c r="G281" i="9"/>
  <c r="E281" i="9" s="1"/>
  <c r="B281" i="9" s="1"/>
  <c r="F281" i="9"/>
  <c r="H280" i="9"/>
  <c r="G280" i="9"/>
  <c r="E280" i="9" s="1"/>
  <c r="B280" i="9" s="1"/>
  <c r="F280" i="9"/>
  <c r="H279" i="9"/>
  <c r="E279" i="9" s="1"/>
  <c r="B279" i="9" s="1"/>
  <c r="G279" i="9"/>
  <c r="F279" i="9"/>
  <c r="F278" i="9"/>
  <c r="F277" i="9"/>
  <c r="F276" i="9"/>
  <c r="F275" i="9" s="1"/>
  <c r="L274" i="9"/>
  <c r="F274" i="9" s="1"/>
  <c r="H274" i="9"/>
  <c r="I273" i="9"/>
  <c r="H273" i="9"/>
  <c r="F273" i="9"/>
  <c r="E272" i="9"/>
  <c r="M271" i="9"/>
  <c r="L271" i="9"/>
  <c r="F271" i="9" s="1"/>
  <c r="E271" i="9"/>
  <c r="B271" i="9" s="1"/>
  <c r="M270" i="9"/>
  <c r="L270" i="9"/>
  <c r="F270" i="9"/>
  <c r="E270" i="9"/>
  <c r="B270" i="9" s="1"/>
  <c r="M269" i="9"/>
  <c r="L269" i="9"/>
  <c r="F269" i="9" s="1"/>
  <c r="E269" i="9"/>
  <c r="M268" i="9"/>
  <c r="L268" i="9"/>
  <c r="F268" i="9" s="1"/>
  <c r="B268" i="9" s="1"/>
  <c r="E268" i="9"/>
  <c r="M267" i="9"/>
  <c r="L267" i="9"/>
  <c r="F267" i="9" s="1"/>
  <c r="E267" i="9"/>
  <c r="B267" i="9" s="1"/>
  <c r="M266" i="9"/>
  <c r="L266" i="9"/>
  <c r="F266" i="9"/>
  <c r="E266" i="9"/>
  <c r="B266" i="9" s="1"/>
  <c r="M265" i="9"/>
  <c r="L265" i="9"/>
  <c r="F265" i="9" s="1"/>
  <c r="E265" i="9"/>
  <c r="B265" i="9" s="1"/>
  <c r="M264" i="9"/>
  <c r="L264" i="9"/>
  <c r="F264" i="9" s="1"/>
  <c r="B264" i="9" s="1"/>
  <c r="E264" i="9"/>
  <c r="M263" i="9"/>
  <c r="L263" i="9"/>
  <c r="F263" i="9" s="1"/>
  <c r="E263" i="9"/>
  <c r="M262" i="9"/>
  <c r="L262" i="9"/>
  <c r="F262" i="9"/>
  <c r="E262" i="9"/>
  <c r="B262" i="9" s="1"/>
  <c r="M261" i="9"/>
  <c r="L261" i="9"/>
  <c r="F261" i="9" s="1"/>
  <c r="E261" i="9"/>
  <c r="B261" i="9" s="1"/>
  <c r="M260" i="9"/>
  <c r="L260" i="9"/>
  <c r="F260" i="9" s="1"/>
  <c r="B260" i="9" s="1"/>
  <c r="E260" i="9"/>
  <c r="M259" i="9"/>
  <c r="L259" i="9"/>
  <c r="F259" i="9" s="1"/>
  <c r="E259" i="9"/>
  <c r="M258" i="9"/>
  <c r="L258" i="9"/>
  <c r="F258" i="9"/>
  <c r="E258" i="9"/>
  <c r="B258" i="9" s="1"/>
  <c r="M257" i="9"/>
  <c r="L257" i="9"/>
  <c r="F257" i="9" s="1"/>
  <c r="E257" i="9"/>
  <c r="M256" i="9"/>
  <c r="L256" i="9"/>
  <c r="F256" i="9" s="1"/>
  <c r="B256" i="9" s="1"/>
  <c r="E256" i="9"/>
  <c r="M255" i="9"/>
  <c r="L255" i="9"/>
  <c r="F255" i="9" s="1"/>
  <c r="E255" i="9"/>
  <c r="B255" i="9" s="1"/>
  <c r="M254" i="9"/>
  <c r="L254" i="9"/>
  <c r="F254" i="9"/>
  <c r="E254" i="9"/>
  <c r="B254" i="9" s="1"/>
  <c r="M253" i="9"/>
  <c r="L253" i="9"/>
  <c r="F253" i="9" s="1"/>
  <c r="E253" i="9"/>
  <c r="B253" i="9" s="1"/>
  <c r="M252" i="9"/>
  <c r="L252" i="9"/>
  <c r="F252" i="9" s="1"/>
  <c r="B252" i="9" s="1"/>
  <c r="E252" i="9"/>
  <c r="M251" i="9"/>
  <c r="L251" i="9"/>
  <c r="F251" i="9" s="1"/>
  <c r="E251" i="9"/>
  <c r="B251" i="9" s="1"/>
  <c r="M250" i="9"/>
  <c r="L250" i="9"/>
  <c r="F250" i="9"/>
  <c r="E250" i="9"/>
  <c r="B250" i="9" s="1"/>
  <c r="M249" i="9"/>
  <c r="L249" i="9"/>
  <c r="F249" i="9" s="1"/>
  <c r="E249" i="9"/>
  <c r="B249" i="9" s="1"/>
  <c r="M248" i="9"/>
  <c r="L248" i="9"/>
  <c r="F248" i="9" s="1"/>
  <c r="B248" i="9" s="1"/>
  <c r="E248" i="9"/>
  <c r="M247" i="9"/>
  <c r="L247" i="9"/>
  <c r="F247" i="9" s="1"/>
  <c r="E247" i="9"/>
  <c r="M246" i="9"/>
  <c r="L246" i="9"/>
  <c r="F246" i="9"/>
  <c r="E246" i="9"/>
  <c r="B246" i="9" s="1"/>
  <c r="M245" i="9"/>
  <c r="L245" i="9"/>
  <c r="F245" i="9" s="1"/>
  <c r="E245" i="9"/>
  <c r="B245" i="9" s="1"/>
  <c r="M244" i="9"/>
  <c r="L244" i="9"/>
  <c r="F244" i="9" s="1"/>
  <c r="B244" i="9" s="1"/>
  <c r="E244" i="9"/>
  <c r="M243" i="9"/>
  <c r="L243" i="9"/>
  <c r="F243" i="9" s="1"/>
  <c r="E243" i="9"/>
  <c r="M242" i="9"/>
  <c r="L242" i="9"/>
  <c r="F242" i="9"/>
  <c r="E242" i="9"/>
  <c r="B242" i="9" s="1"/>
  <c r="M241" i="9"/>
  <c r="L241" i="9"/>
  <c r="F241" i="9" s="1"/>
  <c r="E241" i="9"/>
  <c r="M240" i="9"/>
  <c r="L240" i="9"/>
  <c r="F240" i="9" s="1"/>
  <c r="B240" i="9" s="1"/>
  <c r="E240" i="9"/>
  <c r="M239" i="9"/>
  <c r="L239" i="9"/>
  <c r="F239" i="9" s="1"/>
  <c r="E239" i="9"/>
  <c r="B239" i="9" s="1"/>
  <c r="M238" i="9"/>
  <c r="L238" i="9"/>
  <c r="F238" i="9"/>
  <c r="E238" i="9"/>
  <c r="B238" i="9" s="1"/>
  <c r="M237" i="9"/>
  <c r="L237" i="9"/>
  <c r="F237" i="9" s="1"/>
  <c r="E237" i="9"/>
  <c r="B237" i="9" s="1"/>
  <c r="M236" i="9"/>
  <c r="L236" i="9"/>
  <c r="F236" i="9" s="1"/>
  <c r="B236" i="9" s="1"/>
  <c r="E236" i="9"/>
  <c r="M235" i="9"/>
  <c r="L235" i="9"/>
  <c r="F235" i="9" s="1"/>
  <c r="E235" i="9"/>
  <c r="B235" i="9" s="1"/>
  <c r="M234" i="9"/>
  <c r="L234" i="9"/>
  <c r="F234" i="9"/>
  <c r="E234" i="9"/>
  <c r="B234" i="9" s="1"/>
  <c r="M233" i="9"/>
  <c r="L233" i="9"/>
  <c r="F233" i="9" s="1"/>
  <c r="E233" i="9"/>
  <c r="B233" i="9" s="1"/>
  <c r="M232" i="9"/>
  <c r="L232" i="9"/>
  <c r="F232" i="9" s="1"/>
  <c r="E232" i="9"/>
  <c r="B232" i="9"/>
  <c r="M231" i="9"/>
  <c r="L231" i="9"/>
  <c r="F231" i="9" s="1"/>
  <c r="E231" i="9"/>
  <c r="B231" i="9"/>
  <c r="M230" i="9"/>
  <c r="L230" i="9"/>
  <c r="F230" i="9"/>
  <c r="E230" i="9"/>
  <c r="B230" i="9" s="1"/>
  <c r="M229" i="9"/>
  <c r="L229" i="9"/>
  <c r="F229" i="9" s="1"/>
  <c r="E229" i="9"/>
  <c r="M228" i="9"/>
  <c r="L228" i="9"/>
  <c r="E228" i="9"/>
  <c r="M227" i="9"/>
  <c r="L227" i="9"/>
  <c r="E227" i="9"/>
  <c r="M226" i="9"/>
  <c r="F226" i="9" s="1"/>
  <c r="L226" i="9"/>
  <c r="E226" i="9"/>
  <c r="H225" i="9"/>
  <c r="G225" i="9"/>
  <c r="F225" i="9"/>
  <c r="M224" i="9"/>
  <c r="L224" i="9"/>
  <c r="E224" i="9"/>
  <c r="M223" i="9"/>
  <c r="L223" i="9"/>
  <c r="E223" i="9"/>
  <c r="M222" i="9"/>
  <c r="L222" i="9"/>
  <c r="F222" i="9"/>
  <c r="E222" i="9"/>
  <c r="M221" i="9"/>
  <c r="L221" i="9"/>
  <c r="E221" i="9"/>
  <c r="M220" i="9"/>
  <c r="L220" i="9"/>
  <c r="E220" i="9"/>
  <c r="M219" i="9"/>
  <c r="L219" i="9"/>
  <c r="E219" i="9"/>
  <c r="M218" i="9"/>
  <c r="L218" i="9"/>
  <c r="E218" i="9"/>
  <c r="M217" i="9"/>
  <c r="L217" i="9"/>
  <c r="F217" i="9" s="1"/>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B159" i="9"/>
  <c r="H158" i="9"/>
  <c r="G158" i="9"/>
  <c r="F158" i="9"/>
  <c r="E158" i="9"/>
  <c r="B158" i="9" s="1"/>
  <c r="H157" i="9"/>
  <c r="E157" i="9" s="1"/>
  <c r="B157" i="9" s="1"/>
  <c r="G157" i="9"/>
  <c r="F157" i="9"/>
  <c r="H156" i="9"/>
  <c r="G156" i="9"/>
  <c r="E156" i="9" s="1"/>
  <c r="B156" i="9" s="1"/>
  <c r="F156" i="9"/>
  <c r="H155" i="9"/>
  <c r="G155" i="9"/>
  <c r="E155" i="9" s="1"/>
  <c r="B155" i="9" s="1"/>
  <c r="F155" i="9"/>
  <c r="H154" i="9"/>
  <c r="G154" i="9"/>
  <c r="E154" i="9" s="1"/>
  <c r="B154" i="9" s="1"/>
  <c r="F154" i="9"/>
  <c r="H153" i="9"/>
  <c r="E153" i="9" s="1"/>
  <c r="B153" i="9" s="1"/>
  <c r="G153" i="9"/>
  <c r="F153" i="9"/>
  <c r="H152" i="9"/>
  <c r="G152" i="9"/>
  <c r="F152" i="9"/>
  <c r="E152" i="9"/>
  <c r="B152" i="9" s="1"/>
  <c r="H151" i="9"/>
  <c r="G151" i="9"/>
  <c r="E151" i="9" s="1"/>
  <c r="F151" i="9"/>
  <c r="B151" i="9"/>
  <c r="H150" i="9"/>
  <c r="G150" i="9"/>
  <c r="F150" i="9"/>
  <c r="E150" i="9"/>
  <c r="B150" i="9" s="1"/>
  <c r="H149" i="9"/>
  <c r="E149" i="9" s="1"/>
  <c r="B149" i="9" s="1"/>
  <c r="G149" i="9"/>
  <c r="F149" i="9"/>
  <c r="H148" i="9"/>
  <c r="G148" i="9"/>
  <c r="E148" i="9" s="1"/>
  <c r="B148" i="9" s="1"/>
  <c r="F148" i="9"/>
  <c r="H147" i="9"/>
  <c r="G147" i="9"/>
  <c r="E147" i="9" s="1"/>
  <c r="B147" i="9" s="1"/>
  <c r="F147" i="9"/>
  <c r="H146" i="9"/>
  <c r="G146" i="9"/>
  <c r="E146" i="9" s="1"/>
  <c r="B146" i="9" s="1"/>
  <c r="F146" i="9"/>
  <c r="H145" i="9"/>
  <c r="E145" i="9" s="1"/>
  <c r="B145" i="9" s="1"/>
  <c r="G145" i="9"/>
  <c r="F145" i="9"/>
  <c r="H144" i="9"/>
  <c r="G144" i="9"/>
  <c r="F144" i="9"/>
  <c r="E144" i="9"/>
  <c r="B144" i="9" s="1"/>
  <c r="H143" i="9"/>
  <c r="G143" i="9"/>
  <c r="E143" i="9" s="1"/>
  <c r="F143" i="9"/>
  <c r="B143" i="9"/>
  <c r="F142" i="9"/>
  <c r="H141" i="9"/>
  <c r="G141" i="9"/>
  <c r="E141" i="9" s="1"/>
  <c r="B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E121" i="9" s="1"/>
  <c r="B121" i="9" s="1"/>
  <c r="G121" i="9"/>
  <c r="F121" i="9"/>
  <c r="H120" i="9"/>
  <c r="G120" i="9"/>
  <c r="E120" i="9" s="1"/>
  <c r="B120" i="9" s="1"/>
  <c r="F120" i="9"/>
  <c r="H119" i="9"/>
  <c r="G119" i="9"/>
  <c r="E119" i="9" s="1"/>
  <c r="B119" i="9" s="1"/>
  <c r="F119" i="9"/>
  <c r="H118" i="9"/>
  <c r="G118" i="9"/>
  <c r="F118" i="9"/>
  <c r="E118" i="9"/>
  <c r="B118" i="9" s="1"/>
  <c r="H117" i="9"/>
  <c r="E117" i="9" s="1"/>
  <c r="B117" i="9" s="1"/>
  <c r="G117" i="9"/>
  <c r="F117" i="9"/>
  <c r="H116" i="9"/>
  <c r="G116" i="9"/>
  <c r="E116" i="9" s="1"/>
  <c r="B116" i="9" s="1"/>
  <c r="F116" i="9"/>
  <c r="H115" i="9"/>
  <c r="G115" i="9"/>
  <c r="E115" i="9" s="1"/>
  <c r="B115" i="9" s="1"/>
  <c r="F115" i="9"/>
  <c r="H114" i="9"/>
  <c r="G114" i="9"/>
  <c r="F114" i="9"/>
  <c r="E114" i="9"/>
  <c r="B114" i="9" s="1"/>
  <c r="H113" i="9"/>
  <c r="E113" i="9" s="1"/>
  <c r="B113" i="9" s="1"/>
  <c r="G113" i="9"/>
  <c r="F113" i="9"/>
  <c r="H112" i="9"/>
  <c r="G112" i="9"/>
  <c r="E112" i="9" s="1"/>
  <c r="B112" i="9" s="1"/>
  <c r="F112" i="9"/>
  <c r="H111" i="9"/>
  <c r="G111" i="9"/>
  <c r="F111" i="9"/>
  <c r="H110" i="9"/>
  <c r="G110" i="9"/>
  <c r="F110" i="9"/>
  <c r="E110" i="9"/>
  <c r="B110" i="9" s="1"/>
  <c r="H109" i="9"/>
  <c r="E109" i="9" s="1"/>
  <c r="B109" i="9" s="1"/>
  <c r="G109" i="9"/>
  <c r="F109" i="9"/>
  <c r="H108" i="9"/>
  <c r="G108" i="9"/>
  <c r="E108" i="9" s="1"/>
  <c r="B108" i="9" s="1"/>
  <c r="F108" i="9"/>
  <c r="H107" i="9"/>
  <c r="G107" i="9"/>
  <c r="E107" i="9" s="1"/>
  <c r="B107" i="9" s="1"/>
  <c r="F107" i="9"/>
  <c r="H106" i="9"/>
  <c r="G106" i="9"/>
  <c r="E106" i="9" s="1"/>
  <c r="B106" i="9" s="1"/>
  <c r="F106" i="9"/>
  <c r="H105" i="9"/>
  <c r="E105" i="9" s="1"/>
  <c r="G105" i="9"/>
  <c r="F105" i="9"/>
  <c r="B105" i="9" s="1"/>
  <c r="H104" i="9"/>
  <c r="G104" i="9"/>
  <c r="E104" i="9" s="1"/>
  <c r="B104" i="9" s="1"/>
  <c r="F104" i="9"/>
  <c r="H103" i="9"/>
  <c r="G103" i="9"/>
  <c r="E103" i="9" s="1"/>
  <c r="B103" i="9" s="1"/>
  <c r="F103" i="9"/>
  <c r="H102" i="9"/>
  <c r="G102" i="9"/>
  <c r="E102" i="9" s="1"/>
  <c r="B102" i="9" s="1"/>
  <c r="F102" i="9"/>
  <c r="H101" i="9"/>
  <c r="E101" i="9" s="1"/>
  <c r="G101" i="9"/>
  <c r="F101" i="9"/>
  <c r="B101" i="9" s="1"/>
  <c r="H100" i="9"/>
  <c r="G100" i="9"/>
  <c r="E100" i="9" s="1"/>
  <c r="B100" i="9" s="1"/>
  <c r="F100" i="9"/>
  <c r="H99" i="9"/>
  <c r="G99" i="9"/>
  <c r="E99" i="9" s="1"/>
  <c r="B99" i="9" s="1"/>
  <c r="F99" i="9"/>
  <c r="H98" i="9"/>
  <c r="G98" i="9"/>
  <c r="E98" i="9" s="1"/>
  <c r="B98" i="9" s="1"/>
  <c r="F98" i="9"/>
  <c r="H97" i="9"/>
  <c r="G97" i="9"/>
  <c r="E97" i="9" s="1"/>
  <c r="B97" i="9" s="1"/>
  <c r="F97" i="9"/>
  <c r="H96" i="9"/>
  <c r="G96" i="9"/>
  <c r="E96" i="9" s="1"/>
  <c r="B96" i="9" s="1"/>
  <c r="F96" i="9"/>
  <c r="H95" i="9"/>
  <c r="E95" i="9" s="1"/>
  <c r="G95" i="9"/>
  <c r="F95" i="9"/>
  <c r="B95" i="9" s="1"/>
  <c r="H94" i="9"/>
  <c r="G94" i="9"/>
  <c r="E94" i="9" s="1"/>
  <c r="B94" i="9" s="1"/>
  <c r="F94" i="9"/>
  <c r="H93" i="9"/>
  <c r="E93" i="9" s="1"/>
  <c r="B93" i="9" s="1"/>
  <c r="G93" i="9"/>
  <c r="F93" i="9"/>
  <c r="H92" i="9"/>
  <c r="G92" i="9"/>
  <c r="E92" i="9" s="1"/>
  <c r="B92" i="9" s="1"/>
  <c r="F92" i="9"/>
  <c r="H91" i="9"/>
  <c r="G91" i="9"/>
  <c r="E91" i="9" s="1"/>
  <c r="B91" i="9" s="1"/>
  <c r="F91" i="9"/>
  <c r="H90" i="9"/>
  <c r="G90" i="9"/>
  <c r="F90" i="9"/>
  <c r="E90" i="9"/>
  <c r="B90" i="9" s="1"/>
  <c r="H89" i="9"/>
  <c r="G89" i="9"/>
  <c r="F89" i="9"/>
  <c r="E89" i="9"/>
  <c r="B89" i="9" s="1"/>
  <c r="H88" i="9"/>
  <c r="G88" i="9"/>
  <c r="E88" i="9" s="1"/>
  <c r="B88" i="9" s="1"/>
  <c r="F88" i="9"/>
  <c r="H87" i="9"/>
  <c r="G87" i="9"/>
  <c r="E87" i="9" s="1"/>
  <c r="B87" i="9" s="1"/>
  <c r="F87" i="9"/>
  <c r="H86" i="9"/>
  <c r="G86" i="9"/>
  <c r="F86" i="9"/>
  <c r="E86" i="9"/>
  <c r="B86" i="9" s="1"/>
  <c r="H85" i="9"/>
  <c r="G85" i="9"/>
  <c r="F85" i="9"/>
  <c r="E85" i="9"/>
  <c r="B85" i="9" s="1"/>
  <c r="H84" i="9"/>
  <c r="G84" i="9"/>
  <c r="E84" i="9" s="1"/>
  <c r="B84" i="9" s="1"/>
  <c r="F84" i="9"/>
  <c r="H83" i="9"/>
  <c r="G83" i="9"/>
  <c r="E83" i="9" s="1"/>
  <c r="B83" i="9" s="1"/>
  <c r="F83" i="9"/>
  <c r="H82" i="9"/>
  <c r="G82" i="9"/>
  <c r="F82" i="9"/>
  <c r="E82" i="9"/>
  <c r="B82" i="9" s="1"/>
  <c r="H81" i="9"/>
  <c r="G81" i="9"/>
  <c r="F81" i="9"/>
  <c r="E81" i="9"/>
  <c r="B81" i="9" s="1"/>
  <c r="H80" i="9"/>
  <c r="G80" i="9"/>
  <c r="E80" i="9" s="1"/>
  <c r="B80" i="9" s="1"/>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G70" i="9"/>
  <c r="F70" i="9"/>
  <c r="H69" i="9"/>
  <c r="E69" i="9" s="1"/>
  <c r="B69" i="9" s="1"/>
  <c r="G69" i="9"/>
  <c r="F69" i="9"/>
  <c r="H68" i="9"/>
  <c r="G68" i="9"/>
  <c r="F68" i="9"/>
  <c r="H67" i="9"/>
  <c r="G67" i="9"/>
  <c r="F67" i="9"/>
  <c r="H66" i="9"/>
  <c r="E66" i="9" s="1"/>
  <c r="B66" i="9" s="1"/>
  <c r="G66" i="9"/>
  <c r="F66" i="9"/>
  <c r="H65" i="9"/>
  <c r="G65" i="9"/>
  <c r="F65" i="9"/>
  <c r="E65" i="9"/>
  <c r="B65" i="9" s="1"/>
  <c r="H64" i="9"/>
  <c r="G64" i="9"/>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G58" i="9"/>
  <c r="F58" i="9"/>
  <c r="H57" i="9"/>
  <c r="G57" i="9"/>
  <c r="F57" i="9"/>
  <c r="H56" i="9"/>
  <c r="G56" i="9"/>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E48" i="9" s="1"/>
  <c r="B48" i="9" s="1"/>
  <c r="F48" i="9"/>
  <c r="H47" i="9"/>
  <c r="G47" i="9"/>
  <c r="E47" i="9" s="1"/>
  <c r="B47" i="9" s="1"/>
  <c r="F47" i="9"/>
  <c r="H46" i="9"/>
  <c r="E46" i="9" s="1"/>
  <c r="B46" i="9" s="1"/>
  <c r="G46" i="9"/>
  <c r="F46" i="9"/>
  <c r="H45" i="9"/>
  <c r="G45" i="9"/>
  <c r="F45" i="9"/>
  <c r="H44" i="9"/>
  <c r="G44" i="9"/>
  <c r="E44" i="9" s="1"/>
  <c r="B44" i="9" s="1"/>
  <c r="F44" i="9"/>
  <c r="H43" i="9"/>
  <c r="G43" i="9"/>
  <c r="F43" i="9"/>
  <c r="H42" i="9"/>
  <c r="G42" i="9"/>
  <c r="F42" i="9"/>
  <c r="H41" i="9"/>
  <c r="G41" i="9"/>
  <c r="F41" i="9"/>
  <c r="H40" i="9"/>
  <c r="G40" i="9"/>
  <c r="E40" i="9" s="1"/>
  <c r="B40" i="9" s="1"/>
  <c r="F40" i="9"/>
  <c r="H39" i="9"/>
  <c r="G39" i="9"/>
  <c r="F39" i="9"/>
  <c r="H38" i="9"/>
  <c r="E38" i="9" s="1"/>
  <c r="B38" i="9" s="1"/>
  <c r="G38" i="9"/>
  <c r="F38" i="9"/>
  <c r="H37" i="9"/>
  <c r="G37" i="9"/>
  <c r="F37" i="9"/>
  <c r="H36" i="9"/>
  <c r="G36" i="9"/>
  <c r="E36" i="9" s="1"/>
  <c r="B36" i="9" s="1"/>
  <c r="F36" i="9"/>
  <c r="H35" i="9"/>
  <c r="G35" i="9"/>
  <c r="E35" i="9" s="1"/>
  <c r="B35" i="9" s="1"/>
  <c r="F35" i="9"/>
  <c r="H34" i="9"/>
  <c r="G34" i="9"/>
  <c r="E34" i="9" s="1"/>
  <c r="B34" i="9" s="1"/>
  <c r="F34" i="9"/>
  <c r="H33" i="9"/>
  <c r="G33" i="9"/>
  <c r="F33" i="9"/>
  <c r="E33" i="9"/>
  <c r="B33" i="9" s="1"/>
  <c r="H32" i="9"/>
  <c r="G32" i="9"/>
  <c r="E32" i="9" s="1"/>
  <c r="B32" i="9" s="1"/>
  <c r="F32" i="9"/>
  <c r="H31" i="9"/>
  <c r="G31" i="9"/>
  <c r="E31" i="9" s="1"/>
  <c r="B31" i="9" s="1"/>
  <c r="F31" i="9"/>
  <c r="H30" i="9"/>
  <c r="E30" i="9" s="1"/>
  <c r="B30" i="9" s="1"/>
  <c r="G30" i="9"/>
  <c r="F30" i="9"/>
  <c r="H29" i="9"/>
  <c r="G29" i="9"/>
  <c r="F29" i="9"/>
  <c r="E29" i="9"/>
  <c r="B29" i="9" s="1"/>
  <c r="H28" i="9"/>
  <c r="G28" i="9"/>
  <c r="F28" i="9"/>
  <c r="H27" i="9"/>
  <c r="G27" i="9"/>
  <c r="F27" i="9"/>
  <c r="H26" i="9"/>
  <c r="G26" i="9"/>
  <c r="F26" i="9"/>
  <c r="H25" i="9"/>
  <c r="G25" i="9"/>
  <c r="F25" i="9"/>
  <c r="H24" i="9"/>
  <c r="G24" i="9"/>
  <c r="F24" i="9"/>
  <c r="H23" i="9"/>
  <c r="G23" i="9"/>
  <c r="F23" i="9"/>
  <c r="H22" i="9"/>
  <c r="G22" i="9"/>
  <c r="F22" i="9"/>
  <c r="H21" i="9"/>
  <c r="E21" i="9" s="1"/>
  <c r="B21" i="9" s="1"/>
  <c r="G21" i="9"/>
  <c r="F21" i="9"/>
  <c r="F20" i="9"/>
  <c r="F4" i="9"/>
  <c r="O3" i="9"/>
  <c r="G274" i="9" s="1"/>
  <c r="I3" i="9"/>
  <c r="H3" i="9"/>
  <c r="G3" i="9"/>
  <c r="D101" i="8"/>
  <c r="D95" i="8"/>
  <c r="D90" i="8"/>
  <c r="D85" i="8"/>
  <c r="D80" i="8"/>
  <c r="D75" i="8"/>
  <c r="D70" i="8"/>
  <c r="D65" i="8"/>
  <c r="D60" i="8"/>
  <c r="D55" i="8"/>
  <c r="D49" i="8" s="1"/>
  <c r="D50" i="8"/>
  <c r="D44" i="8"/>
  <c r="D43" i="8" s="1"/>
  <c r="I35" i="3" s="1"/>
  <c r="D36" i="8"/>
  <c r="D26" i="8"/>
  <c r="C1501" i="1" s="1"/>
  <c r="D18" i="8"/>
  <c r="D8" i="8"/>
  <c r="D6" i="8" s="1"/>
  <c r="C1481" i="1" s="1"/>
  <c r="E44" i="7"/>
  <c r="I32" i="3" s="1"/>
  <c r="D44" i="7"/>
  <c r="E39" i="7"/>
  <c r="D39" i="7"/>
  <c r="D38" i="7" s="1"/>
  <c r="E30" i="7"/>
  <c r="D30" i="7"/>
  <c r="D22" i="7" s="1"/>
  <c r="E23" i="7"/>
  <c r="E22" i="7" s="1"/>
  <c r="D23" i="7"/>
  <c r="E14" i="7"/>
  <c r="D14" i="7"/>
  <c r="E7" i="7"/>
  <c r="D7" i="7"/>
  <c r="D6" i="7" s="1"/>
  <c r="E6" i="7"/>
  <c r="E5" i="7" s="1"/>
  <c r="F140" i="6"/>
  <c r="F139" i="6"/>
  <c r="F138" i="6"/>
  <c r="F137" i="6"/>
  <c r="F136" i="6"/>
  <c r="F135" i="6"/>
  <c r="F134" i="6"/>
  <c r="F133" i="6"/>
  <c r="F132" i="6"/>
  <c r="F131" i="6"/>
  <c r="E130" i="6"/>
  <c r="E129" i="6" s="1"/>
  <c r="D1423" i="1" s="1"/>
  <c r="D130" i="6"/>
  <c r="F128" i="6"/>
  <c r="F127" i="6"/>
  <c r="F126" i="6"/>
  <c r="F125" i="6"/>
  <c r="F124" i="6"/>
  <c r="F123" i="6"/>
  <c r="E122" i="6"/>
  <c r="D1416" i="1" s="1"/>
  <c r="D122" i="6"/>
  <c r="F121" i="6"/>
  <c r="F120" i="6"/>
  <c r="F119" i="6"/>
  <c r="F118" i="6"/>
  <c r="E118" i="6"/>
  <c r="D118" i="6"/>
  <c r="F117" i="6"/>
  <c r="F116" i="6"/>
  <c r="E115" i="6"/>
  <c r="D115" i="6"/>
  <c r="F113" i="6"/>
  <c r="F112" i="6"/>
  <c r="F111" i="6"/>
  <c r="F110" i="6"/>
  <c r="F109" i="6"/>
  <c r="F108" i="6"/>
  <c r="E107" i="6"/>
  <c r="D1401" i="1" s="1"/>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E82" i="6"/>
  <c r="F82" i="6" s="1"/>
  <c r="D82" i="6"/>
  <c r="C1376" i="1"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F250" i="5"/>
  <c r="E250" i="5"/>
  <c r="D250" i="5"/>
  <c r="F249" i="5"/>
  <c r="F248" i="5"/>
  <c r="F247" i="5"/>
  <c r="E246" i="5"/>
  <c r="E245" i="5" s="1"/>
  <c r="D1222" i="1" s="1"/>
  <c r="D246" i="5"/>
  <c r="D245" i="5"/>
  <c r="F244" i="5"/>
  <c r="F243" i="5"/>
  <c r="E242" i="5"/>
  <c r="D242" i="5"/>
  <c r="F241" i="5"/>
  <c r="F240" i="5"/>
  <c r="E239" i="5"/>
  <c r="E238" i="5"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E190" i="5" s="1"/>
  <c r="H291" i="9" s="1"/>
  <c r="D191" i="5"/>
  <c r="D190"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D1124" i="1" s="1"/>
  <c r="D146" i="5"/>
  <c r="F146" i="5" s="1"/>
  <c r="F145" i="5"/>
  <c r="F144" i="5"/>
  <c r="F143" i="5"/>
  <c r="F142" i="5"/>
  <c r="E142" i="5"/>
  <c r="D142" i="5"/>
  <c r="F141" i="5"/>
  <c r="F140" i="5"/>
  <c r="F139" i="5"/>
  <c r="F138" i="5"/>
  <c r="F137" i="5"/>
  <c r="F136" i="5"/>
  <c r="E135" i="5"/>
  <c r="E134" i="5" s="1"/>
  <c r="D1112" i="1" s="1"/>
  <c r="D135" i="5"/>
  <c r="F135"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6" i="9" s="1"/>
  <c r="D87" i="5"/>
  <c r="F87" i="5" s="1"/>
  <c r="F86" i="5"/>
  <c r="F85" i="5"/>
  <c r="F84" i="5"/>
  <c r="F83" i="5"/>
  <c r="F82" i="5"/>
  <c r="F81" i="5"/>
  <c r="F80" i="5"/>
  <c r="F79" i="5"/>
  <c r="E79" i="5"/>
  <c r="D79" i="5"/>
  <c r="F78" i="5"/>
  <c r="E78" i="5"/>
  <c r="D78" i="5"/>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C1019" i="1" s="1"/>
  <c r="F40" i="5"/>
  <c r="F39" i="5"/>
  <c r="F38" i="5"/>
  <c r="F37" i="5"/>
  <c r="F36" i="5"/>
  <c r="F35" i="5"/>
  <c r="E35" i="5"/>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8" i="4"/>
  <c r="F597" i="4"/>
  <c r="F596" i="4"/>
  <c r="F595" i="4"/>
  <c r="E594" i="4"/>
  <c r="E593" i="4" s="1"/>
  <c r="D594" i="4"/>
  <c r="F594" i="4" s="1"/>
  <c r="F592" i="4"/>
  <c r="F591" i="4"/>
  <c r="E590" i="4"/>
  <c r="D590" i="4"/>
  <c r="F590" i="4" s="1"/>
  <c r="F589" i="4"/>
  <c r="F588" i="4"/>
  <c r="E587" i="4"/>
  <c r="D587" i="4"/>
  <c r="F587" i="4" s="1"/>
  <c r="F586" i="4"/>
  <c r="E585" i="4"/>
  <c r="D585" i="4"/>
  <c r="F585" i="4" s="1"/>
  <c r="F584" i="4"/>
  <c r="F583" i="4"/>
  <c r="F582" i="4"/>
  <c r="F581" i="4"/>
  <c r="E581" i="4"/>
  <c r="D581" i="4"/>
  <c r="D580" i="4" s="1"/>
  <c r="F580" i="4" s="1"/>
  <c r="E580"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E529" i="4" s="1"/>
  <c r="E528" i="4" s="1"/>
  <c r="D530" i="4"/>
  <c r="F530" i="4" s="1"/>
  <c r="F527" i="4"/>
  <c r="F526" i="4"/>
  <c r="F525" i="4"/>
  <c r="E525" i="4"/>
  <c r="D525" i="4"/>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E472" i="4" s="1"/>
  <c r="D478" i="4"/>
  <c r="F478" i="4" s="1"/>
  <c r="F477" i="4"/>
  <c r="F476" i="4"/>
  <c r="F475" i="4"/>
  <c r="F474" i="4"/>
  <c r="E473" i="4"/>
  <c r="D473" i="4"/>
  <c r="F471" i="4"/>
  <c r="F470" i="4"/>
  <c r="E469" i="4"/>
  <c r="D469" i="4"/>
  <c r="F468" i="4"/>
  <c r="F467" i="4"/>
  <c r="E466" i="4"/>
  <c r="D466" i="4"/>
  <c r="F466" i="4" s="1"/>
  <c r="F465" i="4"/>
  <c r="F464" i="4"/>
  <c r="F463" i="4"/>
  <c r="E463" i="4"/>
  <c r="D463" i="4"/>
  <c r="F462" i="4"/>
  <c r="F461" i="4"/>
  <c r="E460" i="4"/>
  <c r="E459" i="4" s="1"/>
  <c r="D460" i="4"/>
  <c r="F460"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D421" i="4"/>
  <c r="F418" i="4"/>
  <c r="E418" i="4"/>
  <c r="D418" i="4"/>
  <c r="E417" i="4"/>
  <c r="E644" i="4" s="1"/>
  <c r="D417" i="4"/>
  <c r="E416" i="4"/>
  <c r="E643" i="4" s="1"/>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F352" i="4"/>
  <c r="E352" i="4"/>
  <c r="E351" i="4" s="1"/>
  <c r="D346" i="1" s="1"/>
  <c r="D352"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300" i="4" s="1"/>
  <c r="E299" i="4"/>
  <c r="F296" i="4"/>
  <c r="F295" i="4"/>
  <c r="F294" i="4"/>
  <c r="F293" i="4"/>
  <c r="F292" i="4"/>
  <c r="E288" i="4"/>
  <c r="D288" i="4"/>
  <c r="F288" i="4" s="1"/>
  <c r="E287" i="4"/>
  <c r="D287" i="4"/>
  <c r="F287" i="4" s="1"/>
  <c r="F286" i="4"/>
  <c r="F285" i="4"/>
  <c r="F284" i="4"/>
  <c r="F283" i="4"/>
  <c r="F282" i="4"/>
  <c r="F281" i="4"/>
  <c r="F280" i="4"/>
  <c r="E279" i="4"/>
  <c r="D275" i="1" s="1"/>
  <c r="D279" i="4"/>
  <c r="F278" i="4"/>
  <c r="F277" i="4"/>
  <c r="F276" i="4"/>
  <c r="F275" i="4"/>
  <c r="F274" i="4"/>
  <c r="F273" i="4"/>
  <c r="E273" i="4"/>
  <c r="D273" i="4"/>
  <c r="F272" i="4"/>
  <c r="F271" i="4"/>
  <c r="F270" i="4"/>
  <c r="F269" i="4"/>
  <c r="E268" i="4"/>
  <c r="D268" i="4"/>
  <c r="F268" i="4" s="1"/>
  <c r="F267" i="4"/>
  <c r="F266" i="4"/>
  <c r="F265" i="4"/>
  <c r="E264" i="4"/>
  <c r="D264" i="4"/>
  <c r="F264" i="4" s="1"/>
  <c r="D263" i="4"/>
  <c r="C259" i="1" s="1"/>
  <c r="F262" i="4"/>
  <c r="F261" i="4"/>
  <c r="F260" i="4"/>
  <c r="E259" i="4"/>
  <c r="E252" i="4" s="1"/>
  <c r="D248" i="1" s="1"/>
  <c r="D259" i="4"/>
  <c r="F258" i="4"/>
  <c r="F257" i="4"/>
  <c r="F256" i="4"/>
  <c r="F255" i="4"/>
  <c r="F254" i="4"/>
  <c r="E253" i="4"/>
  <c r="D253" i="4"/>
  <c r="F251" i="4"/>
  <c r="F250" i="4"/>
  <c r="F249" i="4"/>
  <c r="F248" i="4"/>
  <c r="F247" i="4"/>
  <c r="E247" i="4"/>
  <c r="D247" i="4"/>
  <c r="F246" i="4"/>
  <c r="F245" i="4"/>
  <c r="E244" i="4"/>
  <c r="D244" i="4"/>
  <c r="F243" i="4"/>
  <c r="F242" i="4"/>
  <c r="F241" i="4"/>
  <c r="E240" i="4"/>
  <c r="D240" i="4"/>
  <c r="F240" i="4" s="1"/>
  <c r="F239" i="4"/>
  <c r="F238" i="4"/>
  <c r="F237" i="4"/>
  <c r="E236" i="4"/>
  <c r="D232" i="1" s="1"/>
  <c r="D236" i="4"/>
  <c r="F236" i="4" s="1"/>
  <c r="F235" i="4"/>
  <c r="F234" i="4"/>
  <c r="F233" i="4"/>
  <c r="F232" i="4"/>
  <c r="E231" i="4"/>
  <c r="D231" i="4"/>
  <c r="F230" i="4"/>
  <c r="F229" i="4"/>
  <c r="E228" i="4"/>
  <c r="D228" i="4"/>
  <c r="F228" i="4" s="1"/>
  <c r="F227" i="4"/>
  <c r="F226" i="4"/>
  <c r="E225" i="4"/>
  <c r="D225" i="4"/>
  <c r="F223" i="4"/>
  <c r="F222" i="4"/>
  <c r="F221" i="4"/>
  <c r="F220" i="4"/>
  <c r="E219" i="4"/>
  <c r="D219" i="4"/>
  <c r="F218" i="4"/>
  <c r="F217" i="4"/>
  <c r="E216" i="4"/>
  <c r="D216" i="4"/>
  <c r="F216" i="4" s="1"/>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s="1"/>
  <c r="E196" i="4"/>
  <c r="D192" i="1"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C165" i="1" s="1"/>
  <c r="F168" i="4"/>
  <c r="F167" i="4"/>
  <c r="F166" i="4"/>
  <c r="F165" i="4"/>
  <c r="E164" i="4"/>
  <c r="D164" i="4"/>
  <c r="F164" i="4" s="1"/>
  <c r="F162" i="4"/>
  <c r="F161" i="4"/>
  <c r="F160" i="4"/>
  <c r="E159" i="4"/>
  <c r="E152" i="4" s="1"/>
  <c r="D148" i="1" s="1"/>
  <c r="D159" i="4"/>
  <c r="F158" i="4"/>
  <c r="F157" i="4"/>
  <c r="F156" i="4"/>
  <c r="F155" i="4"/>
  <c r="F154" i="4"/>
  <c r="E153" i="4"/>
  <c r="D153" i="4"/>
  <c r="D152" i="4" s="1"/>
  <c r="F150" i="4"/>
  <c r="F149" i="4"/>
  <c r="F148" i="4"/>
  <c r="F147" i="4"/>
  <c r="F146" i="4"/>
  <c r="F145" i="4"/>
  <c r="F144" i="4"/>
  <c r="F143" i="4"/>
  <c r="F142" i="4"/>
  <c r="F141" i="4"/>
  <c r="E140" i="4"/>
  <c r="E139" i="4" s="1"/>
  <c r="D140" i="4"/>
  <c r="F138" i="4"/>
  <c r="F137" i="4"/>
  <c r="F136" i="4"/>
  <c r="F135" i="4"/>
  <c r="E134" i="4"/>
  <c r="E133" i="4" s="1"/>
  <c r="D134" i="4"/>
  <c r="F134" i="4" s="1"/>
  <c r="D133" i="4"/>
  <c r="F133" i="4" s="1"/>
  <c r="F132" i="4"/>
  <c r="F131" i="4"/>
  <c r="F130" i="4"/>
  <c r="F129" i="4"/>
  <c r="E128" i="4"/>
  <c r="D128" i="4"/>
  <c r="F128" i="4" s="1"/>
  <c r="F127" i="4"/>
  <c r="F126" i="4"/>
  <c r="E125" i="4"/>
  <c r="D125" i="4"/>
  <c r="D124" i="4" s="1"/>
  <c r="F124" i="4" s="1"/>
  <c r="E124" i="4"/>
  <c r="F123" i="4"/>
  <c r="F122" i="4"/>
  <c r="F121"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E82" i="4"/>
  <c r="D78" i="1" s="1"/>
  <c r="F81" i="4"/>
  <c r="F80" i="4"/>
  <c r="F79" i="4"/>
  <c r="F78" i="4"/>
  <c r="E77" i="4"/>
  <c r="D77" i="4"/>
  <c r="F77" i="4" s="1"/>
  <c r="F76" i="4"/>
  <c r="F75" i="4"/>
  <c r="E74" i="4"/>
  <c r="D74" i="4"/>
  <c r="F74" i="4" s="1"/>
  <c r="F73" i="4"/>
  <c r="F72" i="4"/>
  <c r="E71" i="4"/>
  <c r="D71" i="4"/>
  <c r="F71" i="4" s="1"/>
  <c r="F70" i="4"/>
  <c r="F69" i="4"/>
  <c r="E68" i="4"/>
  <c r="D68" i="4"/>
  <c r="F68" i="4" s="1"/>
  <c r="F67" i="4"/>
  <c r="F66" i="4"/>
  <c r="F65" i="4"/>
  <c r="E65" i="4"/>
  <c r="D65" i="4"/>
  <c r="F64" i="4"/>
  <c r="F63" i="4"/>
  <c r="E62" i="4"/>
  <c r="D62" i="4"/>
  <c r="F61" i="4"/>
  <c r="F60" i="4"/>
  <c r="E59" i="4"/>
  <c r="D59" i="4"/>
  <c r="C55" i="1" s="1"/>
  <c r="F58" i="4"/>
  <c r="F57" i="4"/>
  <c r="F56" i="4"/>
  <c r="F55" i="4"/>
  <c r="E54" i="4"/>
  <c r="E50" i="4" s="1"/>
  <c r="D46" i="1" s="1"/>
  <c r="D54" i="4"/>
  <c r="F54" i="4" s="1"/>
  <c r="F53" i="4"/>
  <c r="F52" i="4"/>
  <c r="E51" i="4"/>
  <c r="D51" i="4"/>
  <c r="F51" i="4" s="1"/>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8" i="4"/>
  <c r="F27" i="4"/>
  <c r="F26" i="4"/>
  <c r="F25" i="4"/>
  <c r="F24" i="4"/>
  <c r="E23" i="4"/>
  <c r="D19" i="1" s="1"/>
  <c r="D23" i="4"/>
  <c r="C19" i="1" s="1"/>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H32" i="3"/>
  <c r="G32" i="3"/>
  <c r="B32" i="3"/>
  <c r="H31" i="3"/>
  <c r="G31" i="3"/>
  <c r="B31" i="3"/>
  <c r="I30" i="3"/>
  <c r="G30" i="3"/>
  <c r="B30" i="3"/>
  <c r="I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7" i="1"/>
  <c r="G1577" i="1"/>
  <c r="C1577" i="1"/>
  <c r="H1576" i="1"/>
  <c r="G1576" i="1"/>
  <c r="C1576" i="1"/>
  <c r="G1575" i="1"/>
  <c r="C1575" i="1"/>
  <c r="H1575" i="1" s="1"/>
  <c r="C1574" i="1"/>
  <c r="H1573" i="1"/>
  <c r="G1573" i="1"/>
  <c r="C1573" i="1"/>
  <c r="H1572" i="1"/>
  <c r="G1572" i="1"/>
  <c r="C1572" i="1"/>
  <c r="G1571" i="1"/>
  <c r="C1571" i="1"/>
  <c r="H1571" i="1" s="1"/>
  <c r="C1570" i="1"/>
  <c r="H1569" i="1"/>
  <c r="G1569" i="1"/>
  <c r="C1569" i="1"/>
  <c r="H1568" i="1"/>
  <c r="G1568" i="1"/>
  <c r="C1568" i="1"/>
  <c r="G1567" i="1"/>
  <c r="C1567" i="1"/>
  <c r="H1567" i="1" s="1"/>
  <c r="C1566" i="1"/>
  <c r="H1565" i="1"/>
  <c r="G1565" i="1"/>
  <c r="C1565" i="1"/>
  <c r="H1564" i="1"/>
  <c r="G1564" i="1"/>
  <c r="C1564" i="1"/>
  <c r="G1563" i="1"/>
  <c r="C1563" i="1"/>
  <c r="H1563" i="1" s="1"/>
  <c r="C1562" i="1"/>
  <c r="H1561" i="1"/>
  <c r="G1561" i="1"/>
  <c r="C1561" i="1"/>
  <c r="H1560" i="1"/>
  <c r="G1560" i="1"/>
  <c r="C1560" i="1"/>
  <c r="G1559" i="1"/>
  <c r="C1559" i="1"/>
  <c r="H1559" i="1" s="1"/>
  <c r="C1558" i="1"/>
  <c r="H1557" i="1"/>
  <c r="G1557" i="1"/>
  <c r="C1557" i="1"/>
  <c r="H1556" i="1"/>
  <c r="G1556" i="1"/>
  <c r="C1556" i="1"/>
  <c r="G1555" i="1"/>
  <c r="C1555" i="1"/>
  <c r="H1555" i="1" s="1"/>
  <c r="C1554" i="1"/>
  <c r="H1553" i="1"/>
  <c r="G1553" i="1"/>
  <c r="C1553" i="1"/>
  <c r="H1552" i="1"/>
  <c r="G1552" i="1"/>
  <c r="C1552" i="1"/>
  <c r="G1551" i="1"/>
  <c r="C1551" i="1"/>
  <c r="H1551" i="1" s="1"/>
  <c r="C1550" i="1"/>
  <c r="H1549" i="1"/>
  <c r="G1549" i="1"/>
  <c r="C1549" i="1"/>
  <c r="H1548" i="1"/>
  <c r="G1548" i="1"/>
  <c r="C1548" i="1"/>
  <c r="G1547" i="1"/>
  <c r="C1547" i="1"/>
  <c r="H1547" i="1" s="1"/>
  <c r="C1546" i="1"/>
  <c r="H1545" i="1"/>
  <c r="G1545" i="1"/>
  <c r="C1545" i="1"/>
  <c r="H1544" i="1"/>
  <c r="G1544" i="1"/>
  <c r="C1544" i="1"/>
  <c r="G1543" i="1"/>
  <c r="C1543" i="1"/>
  <c r="H1543" i="1" s="1"/>
  <c r="C1542" i="1"/>
  <c r="H1541" i="1"/>
  <c r="G1541" i="1"/>
  <c r="C1541" i="1"/>
  <c r="H1540" i="1"/>
  <c r="G1540" i="1"/>
  <c r="C1540" i="1"/>
  <c r="G1539" i="1"/>
  <c r="C1539" i="1"/>
  <c r="H1539" i="1" s="1"/>
  <c r="C1538" i="1"/>
  <c r="H1537" i="1"/>
  <c r="G1537" i="1"/>
  <c r="C1537" i="1"/>
  <c r="H1536" i="1"/>
  <c r="G1536" i="1"/>
  <c r="C1536" i="1"/>
  <c r="G1535" i="1"/>
  <c r="C1535" i="1"/>
  <c r="H1535" i="1" s="1"/>
  <c r="C1534" i="1"/>
  <c r="H1533" i="1"/>
  <c r="G1533" i="1"/>
  <c r="C1533" i="1"/>
  <c r="H1532" i="1"/>
  <c r="G1532" i="1"/>
  <c r="C1532" i="1"/>
  <c r="G1531" i="1"/>
  <c r="C1531" i="1"/>
  <c r="H1531" i="1" s="1"/>
  <c r="C1530" i="1"/>
  <c r="H1529" i="1"/>
  <c r="G1529" i="1"/>
  <c r="C1529" i="1"/>
  <c r="H1528" i="1"/>
  <c r="G1528" i="1"/>
  <c r="C1528" i="1"/>
  <c r="G1527" i="1"/>
  <c r="C1527" i="1"/>
  <c r="H1527" i="1" s="1"/>
  <c r="C1526" i="1"/>
  <c r="H1525" i="1"/>
  <c r="G1525" i="1"/>
  <c r="C1525" i="1"/>
  <c r="H1524" i="1"/>
  <c r="G1524" i="1"/>
  <c r="C1524" i="1"/>
  <c r="G1523" i="1"/>
  <c r="C1523" i="1"/>
  <c r="H1523" i="1" s="1"/>
  <c r="C1522" i="1"/>
  <c r="H1521" i="1"/>
  <c r="G1521" i="1"/>
  <c r="C1521" i="1"/>
  <c r="G1520" i="1"/>
  <c r="C1520" i="1"/>
  <c r="H1520" i="1" s="1"/>
  <c r="C1518" i="1"/>
  <c r="H1516" i="1"/>
  <c r="G1516" i="1"/>
  <c r="C1516" i="1"/>
  <c r="G1515" i="1"/>
  <c r="C1515" i="1"/>
  <c r="H1515" i="1" s="1"/>
  <c r="C1514" i="1"/>
  <c r="H1513" i="1"/>
  <c r="G1513" i="1"/>
  <c r="C1513" i="1"/>
  <c r="H1512" i="1"/>
  <c r="G1512" i="1"/>
  <c r="C1512" i="1"/>
  <c r="G1511" i="1"/>
  <c r="C1511" i="1"/>
  <c r="H1511" i="1" s="1"/>
  <c r="C1510" i="1"/>
  <c r="G1509" i="1"/>
  <c r="C1509" i="1"/>
  <c r="H1509" i="1" s="1"/>
  <c r="H1508" i="1"/>
  <c r="G1508" i="1"/>
  <c r="C1508" i="1"/>
  <c r="G1507" i="1"/>
  <c r="C1507" i="1"/>
  <c r="H1507" i="1" s="1"/>
  <c r="C1506" i="1"/>
  <c r="H1505" i="1"/>
  <c r="G1505" i="1"/>
  <c r="C1505" i="1"/>
  <c r="H1504" i="1"/>
  <c r="G1504" i="1"/>
  <c r="C1504" i="1"/>
  <c r="G1503" i="1"/>
  <c r="C1503" i="1"/>
  <c r="H1503" i="1" s="1"/>
  <c r="C1502" i="1"/>
  <c r="H1500" i="1"/>
  <c r="G1500" i="1"/>
  <c r="C1500" i="1"/>
  <c r="C1498" i="1"/>
  <c r="H1497" i="1"/>
  <c r="G1497" i="1"/>
  <c r="C1497" i="1"/>
  <c r="H1496" i="1"/>
  <c r="G1496" i="1"/>
  <c r="C1496" i="1"/>
  <c r="G1495" i="1"/>
  <c r="C1495" i="1"/>
  <c r="H1495" i="1" s="1"/>
  <c r="C1494" i="1"/>
  <c r="H1493" i="1"/>
  <c r="G1493" i="1"/>
  <c r="C1493" i="1"/>
  <c r="H1492" i="1"/>
  <c r="G1492" i="1"/>
  <c r="C1492" i="1"/>
  <c r="C1491" i="1"/>
  <c r="H1491" i="1" s="1"/>
  <c r="C1490" i="1"/>
  <c r="H1489" i="1"/>
  <c r="G1489" i="1"/>
  <c r="C1489" i="1"/>
  <c r="H1488" i="1"/>
  <c r="G1488" i="1"/>
  <c r="C1488" i="1"/>
  <c r="G1487" i="1"/>
  <c r="C1487" i="1"/>
  <c r="H1487" i="1" s="1"/>
  <c r="C1486" i="1"/>
  <c r="H1485" i="1"/>
  <c r="G1485" i="1"/>
  <c r="C1485" i="1"/>
  <c r="H1484" i="1"/>
  <c r="G1484" i="1"/>
  <c r="C1484" i="1"/>
  <c r="C1483" i="1"/>
  <c r="H1483" i="1" s="1"/>
  <c r="C1482" i="1"/>
  <c r="C1480" i="1"/>
  <c r="H1480" i="1" s="1"/>
  <c r="D1479" i="1"/>
  <c r="C1479" i="1"/>
  <c r="G1478" i="1"/>
  <c r="I1478" i="1" s="1"/>
  <c r="D1478" i="1"/>
  <c r="J1478" i="1" s="1"/>
  <c r="C1478" i="1"/>
  <c r="H1478" i="1" s="1"/>
  <c r="D1477" i="1"/>
  <c r="C1477" i="1"/>
  <c r="G1476" i="1"/>
  <c r="D1476" i="1"/>
  <c r="J1476" i="1" s="1"/>
  <c r="C1476" i="1"/>
  <c r="H1476" i="1" s="1"/>
  <c r="C1475" i="1"/>
  <c r="D1474" i="1"/>
  <c r="C1474" i="1"/>
  <c r="G1473" i="1"/>
  <c r="D1473" i="1"/>
  <c r="J1473" i="1" s="1"/>
  <c r="C1473" i="1"/>
  <c r="H1473" i="1" s="1"/>
  <c r="D1472" i="1"/>
  <c r="C1472" i="1"/>
  <c r="G1471" i="1"/>
  <c r="I1471" i="1" s="1"/>
  <c r="D1471" i="1"/>
  <c r="J1471" i="1" s="1"/>
  <c r="C1471" i="1"/>
  <c r="H1471" i="1" s="1"/>
  <c r="G1470" i="1"/>
  <c r="D1470" i="1"/>
  <c r="C1470" i="1"/>
  <c r="H1470" i="1" s="1"/>
  <c r="C1469" i="1"/>
  <c r="D1468" i="1"/>
  <c r="C1468" i="1"/>
  <c r="G1467" i="1"/>
  <c r="I1467" i="1" s="1"/>
  <c r="D1467" i="1"/>
  <c r="J1467" i="1" s="1"/>
  <c r="C1467" i="1"/>
  <c r="H1467" i="1" s="1"/>
  <c r="D1466" i="1"/>
  <c r="C1466" i="1"/>
  <c r="G1465" i="1"/>
  <c r="D1465" i="1"/>
  <c r="J1465" i="1" s="1"/>
  <c r="C1465" i="1"/>
  <c r="H1465" i="1" s="1"/>
  <c r="D1464" i="1"/>
  <c r="C1464" i="1"/>
  <c r="G1463" i="1"/>
  <c r="I1463" i="1" s="1"/>
  <c r="D1463" i="1"/>
  <c r="J1463" i="1" s="1"/>
  <c r="C1463" i="1"/>
  <c r="H1463" i="1" s="1"/>
  <c r="D1462" i="1"/>
  <c r="C1462" i="1"/>
  <c r="D1461" i="1"/>
  <c r="C1461" i="1"/>
  <c r="G1460" i="1"/>
  <c r="I1460" i="1" s="1"/>
  <c r="D1460" i="1"/>
  <c r="J1460" i="1" s="1"/>
  <c r="C1460" i="1"/>
  <c r="H1460" i="1" s="1"/>
  <c r="D1459" i="1"/>
  <c r="C1459" i="1"/>
  <c r="G1458" i="1"/>
  <c r="D1458" i="1"/>
  <c r="J1458" i="1" s="1"/>
  <c r="C1458" i="1"/>
  <c r="H1458" i="1" s="1"/>
  <c r="D1457" i="1"/>
  <c r="C1457" i="1"/>
  <c r="G1456" i="1"/>
  <c r="I1456" i="1" s="1"/>
  <c r="D1456" i="1"/>
  <c r="J1456" i="1" s="1"/>
  <c r="C1456" i="1"/>
  <c r="H1456" i="1" s="1"/>
  <c r="D1455" i="1"/>
  <c r="C1455" i="1"/>
  <c r="D1454" i="1"/>
  <c r="C1454" i="1"/>
  <c r="D1453" i="1"/>
  <c r="C1453" i="1"/>
  <c r="G1452" i="1"/>
  <c r="D1452" i="1"/>
  <c r="J1452" i="1" s="1"/>
  <c r="C1452" i="1"/>
  <c r="H1452" i="1" s="1"/>
  <c r="D1451" i="1"/>
  <c r="C1451" i="1"/>
  <c r="G1450" i="1"/>
  <c r="I1450" i="1" s="1"/>
  <c r="D1450" i="1"/>
  <c r="J1450" i="1" s="1"/>
  <c r="C1450" i="1"/>
  <c r="H1450" i="1" s="1"/>
  <c r="D1449" i="1"/>
  <c r="C1449" i="1"/>
  <c r="G1448" i="1"/>
  <c r="D1448" i="1"/>
  <c r="J1448" i="1" s="1"/>
  <c r="C1448" i="1"/>
  <c r="H1448" i="1" s="1"/>
  <c r="D1447" i="1"/>
  <c r="C1447" i="1"/>
  <c r="G1446" i="1"/>
  <c r="I1446" i="1" s="1"/>
  <c r="D1446" i="1"/>
  <c r="J1446" i="1" s="1"/>
  <c r="C1446" i="1"/>
  <c r="H1446" i="1" s="1"/>
  <c r="H1445" i="1"/>
  <c r="G1445" i="1"/>
  <c r="D1445" i="1"/>
  <c r="C1445" i="1"/>
  <c r="J1445" i="1" s="1"/>
  <c r="J1444" i="1"/>
  <c r="D1444" i="1"/>
  <c r="C1444" i="1"/>
  <c r="H1443" i="1"/>
  <c r="G1443" i="1"/>
  <c r="I1443" i="1" s="1"/>
  <c r="D1443" i="1"/>
  <c r="J1443" i="1" s="1"/>
  <c r="C1443" i="1"/>
  <c r="D1442" i="1"/>
  <c r="J1442" i="1" s="1"/>
  <c r="C1442" i="1"/>
  <c r="H1441" i="1"/>
  <c r="G1441" i="1"/>
  <c r="I1441" i="1" s="1"/>
  <c r="D1441" i="1"/>
  <c r="J1441" i="1" s="1"/>
  <c r="C1441" i="1"/>
  <c r="D1440" i="1"/>
  <c r="J1440" i="1" s="1"/>
  <c r="C1440" i="1"/>
  <c r="H1440" i="1" s="1"/>
  <c r="H1439" i="1"/>
  <c r="G1439" i="1"/>
  <c r="D1439" i="1"/>
  <c r="J1439" i="1" s="1"/>
  <c r="C1439" i="1"/>
  <c r="H1438" i="1"/>
  <c r="G1438" i="1"/>
  <c r="D1438" i="1"/>
  <c r="C1438" i="1"/>
  <c r="H1437" i="1"/>
  <c r="G1437" i="1"/>
  <c r="D1437" i="1"/>
  <c r="C1437" i="1"/>
  <c r="D1436" i="1"/>
  <c r="D1434" i="1"/>
  <c r="C1434" i="1"/>
  <c r="H1434" i="1" s="1"/>
  <c r="D1433" i="1"/>
  <c r="C1433" i="1"/>
  <c r="H1433" i="1" s="1"/>
  <c r="H1432" i="1"/>
  <c r="G1432" i="1"/>
  <c r="D1432" i="1"/>
  <c r="C1432" i="1"/>
  <c r="D1431" i="1"/>
  <c r="C1431" i="1"/>
  <c r="H1430" i="1"/>
  <c r="G1430" i="1"/>
  <c r="D1430" i="1"/>
  <c r="C1430" i="1"/>
  <c r="D1429" i="1"/>
  <c r="C1429" i="1"/>
  <c r="H1428" i="1"/>
  <c r="G1428" i="1"/>
  <c r="D1428" i="1"/>
  <c r="C1428" i="1"/>
  <c r="D1427" i="1"/>
  <c r="C1427" i="1"/>
  <c r="D1426" i="1"/>
  <c r="C1426" i="1"/>
  <c r="H1425" i="1"/>
  <c r="G1425" i="1"/>
  <c r="D1425" i="1"/>
  <c r="C1425" i="1"/>
  <c r="C1424" i="1"/>
  <c r="H1422" i="1"/>
  <c r="G1422" i="1"/>
  <c r="D1422" i="1"/>
  <c r="C1422" i="1"/>
  <c r="H1421" i="1"/>
  <c r="G1421" i="1"/>
  <c r="D1421" i="1"/>
  <c r="C1421" i="1"/>
  <c r="H1420" i="1"/>
  <c r="G1420" i="1"/>
  <c r="D1420" i="1"/>
  <c r="C1420" i="1"/>
  <c r="H1419" i="1"/>
  <c r="G1419" i="1"/>
  <c r="D1419" i="1"/>
  <c r="C1419" i="1"/>
  <c r="H1418" i="1"/>
  <c r="G1418" i="1"/>
  <c r="D1418" i="1"/>
  <c r="C1418" i="1"/>
  <c r="G1417" i="1"/>
  <c r="D1417" i="1"/>
  <c r="C1417" i="1"/>
  <c r="H1417" i="1" s="1"/>
  <c r="C1416" i="1"/>
  <c r="H1415" i="1"/>
  <c r="G1415" i="1"/>
  <c r="D1415" i="1"/>
  <c r="C1415" i="1"/>
  <c r="H1414" i="1"/>
  <c r="G1414" i="1"/>
  <c r="D1414" i="1"/>
  <c r="C1414" i="1"/>
  <c r="H1413" i="1"/>
  <c r="G1413" i="1"/>
  <c r="D1413" i="1"/>
  <c r="C1413" i="1"/>
  <c r="H1412" i="1"/>
  <c r="G1412" i="1"/>
  <c r="D1412" i="1"/>
  <c r="C1412" i="1"/>
  <c r="G1411" i="1"/>
  <c r="D1411" i="1"/>
  <c r="C1411" i="1"/>
  <c r="H1411" i="1" s="1"/>
  <c r="H1410" i="1"/>
  <c r="D1410" i="1"/>
  <c r="C1410" i="1"/>
  <c r="G1410" i="1" s="1"/>
  <c r="C1409" i="1"/>
  <c r="D1407" i="1"/>
  <c r="C1407" i="1"/>
  <c r="H1407" i="1" s="1"/>
  <c r="H1406" i="1"/>
  <c r="G1406" i="1"/>
  <c r="D1406" i="1"/>
  <c r="C1406" i="1"/>
  <c r="H1405" i="1"/>
  <c r="G1405" i="1"/>
  <c r="D1405" i="1"/>
  <c r="C1405" i="1"/>
  <c r="H1404" i="1"/>
  <c r="D1404" i="1"/>
  <c r="C1404" i="1"/>
  <c r="G1404" i="1" s="1"/>
  <c r="D1403" i="1"/>
  <c r="C1403" i="1"/>
  <c r="H1403" i="1" s="1"/>
  <c r="D1402" i="1"/>
  <c r="C1402"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D1380" i="1"/>
  <c r="C1380" i="1"/>
  <c r="G1380" i="1" s="1"/>
  <c r="H1379" i="1"/>
  <c r="G1379" i="1"/>
  <c r="D1379" i="1"/>
  <c r="C1379" i="1"/>
  <c r="H1378" i="1"/>
  <c r="D1378" i="1"/>
  <c r="C1378" i="1"/>
  <c r="G1378" i="1" s="1"/>
  <c r="H1377" i="1"/>
  <c r="G1377" i="1"/>
  <c r="D1377" i="1"/>
  <c r="C1377" i="1"/>
  <c r="D1376" i="1"/>
  <c r="D1375" i="1"/>
  <c r="C1375" i="1"/>
  <c r="H1375" i="1" s="1"/>
  <c r="D1374" i="1"/>
  <c r="C1374" i="1"/>
  <c r="D1373" i="1"/>
  <c r="C1373" i="1"/>
  <c r="H1373" i="1" s="1"/>
  <c r="H1372" i="1"/>
  <c r="G1372" i="1"/>
  <c r="D1372" i="1"/>
  <c r="C1372" i="1"/>
  <c r="D1371" i="1"/>
  <c r="C1371" i="1"/>
  <c r="H1370" i="1"/>
  <c r="D1370" i="1"/>
  <c r="C1370" i="1"/>
  <c r="G1370" i="1" s="1"/>
  <c r="D1369" i="1"/>
  <c r="H1368" i="1"/>
  <c r="D1368" i="1"/>
  <c r="C1368" i="1"/>
  <c r="G1368" i="1" s="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G1361" i="1"/>
  <c r="D1361" i="1"/>
  <c r="C1361" i="1"/>
  <c r="H1361" i="1" s="1"/>
  <c r="H1360" i="1"/>
  <c r="G1360" i="1"/>
  <c r="D1360" i="1"/>
  <c r="C1360" i="1"/>
  <c r="H1359" i="1"/>
  <c r="D1359" i="1"/>
  <c r="C1359" i="1"/>
  <c r="G1359" i="1" s="1"/>
  <c r="H1358" i="1"/>
  <c r="G1358" i="1"/>
  <c r="D1358" i="1"/>
  <c r="C1358" i="1"/>
  <c r="H1357" i="1"/>
  <c r="G1357" i="1"/>
  <c r="D1357" i="1"/>
  <c r="C1357" i="1"/>
  <c r="H1356" i="1"/>
  <c r="G1356" i="1"/>
  <c r="D1356" i="1"/>
  <c r="C1356" i="1"/>
  <c r="H1355" i="1"/>
  <c r="D1355" i="1"/>
  <c r="C1355" i="1"/>
  <c r="G1355" i="1" s="1"/>
  <c r="H1354" i="1"/>
  <c r="D1354" i="1"/>
  <c r="C1354" i="1"/>
  <c r="G1354" i="1" s="1"/>
  <c r="H1353" i="1"/>
  <c r="D1353" i="1"/>
  <c r="C1353" i="1"/>
  <c r="G1353" i="1" s="1"/>
  <c r="H1352" i="1"/>
  <c r="G1352" i="1"/>
  <c r="D1352" i="1"/>
  <c r="C1352" i="1"/>
  <c r="H1351" i="1"/>
  <c r="G1351" i="1"/>
  <c r="D1351" i="1"/>
  <c r="C1351" i="1"/>
  <c r="H1350" i="1"/>
  <c r="G1350" i="1"/>
  <c r="D1350" i="1"/>
  <c r="C1350" i="1"/>
  <c r="D1349" i="1"/>
  <c r="C1349" i="1"/>
  <c r="D1348" i="1"/>
  <c r="C1348" i="1"/>
  <c r="D1347" i="1"/>
  <c r="C1347" i="1"/>
  <c r="H1346" i="1"/>
  <c r="G1346" i="1"/>
  <c r="D1346" i="1"/>
  <c r="C1346" i="1"/>
  <c r="H1345" i="1"/>
  <c r="G1345" i="1"/>
  <c r="D1345" i="1"/>
  <c r="C1345" i="1"/>
  <c r="D1344" i="1"/>
  <c r="C1344" i="1"/>
  <c r="H1343" i="1"/>
  <c r="G1343" i="1"/>
  <c r="D1343" i="1"/>
  <c r="C1343" i="1"/>
  <c r="D1342" i="1"/>
  <c r="C1342" i="1"/>
  <c r="H1341" i="1"/>
  <c r="G1341" i="1"/>
  <c r="D1341" i="1"/>
  <c r="C1341" i="1"/>
  <c r="H1340" i="1"/>
  <c r="G1340" i="1"/>
  <c r="D1340" i="1"/>
  <c r="C1340" i="1"/>
  <c r="D1339" i="1"/>
  <c r="C1339" i="1"/>
  <c r="H1338" i="1"/>
  <c r="G1338" i="1"/>
  <c r="D1338" i="1"/>
  <c r="C1338" i="1"/>
  <c r="D1337" i="1"/>
  <c r="C1337" i="1"/>
  <c r="H1336" i="1"/>
  <c r="G1336" i="1"/>
  <c r="D1336" i="1"/>
  <c r="C1336" i="1"/>
  <c r="H1335" i="1"/>
  <c r="G1335" i="1"/>
  <c r="D1335" i="1"/>
  <c r="C1335" i="1"/>
  <c r="H1334" i="1"/>
  <c r="D1334" i="1"/>
  <c r="C1334" i="1"/>
  <c r="G1334" i="1" s="1"/>
  <c r="H1333" i="1"/>
  <c r="D1333" i="1"/>
  <c r="C1333" i="1"/>
  <c r="G1333" i="1" s="1"/>
  <c r="H1332" i="1"/>
  <c r="D1332" i="1"/>
  <c r="C1332" i="1"/>
  <c r="G1332" i="1" s="1"/>
  <c r="H1331" i="1"/>
  <c r="G1331" i="1"/>
  <c r="D1331" i="1"/>
  <c r="C1331" i="1"/>
  <c r="H1330" i="1"/>
  <c r="G1330" i="1"/>
  <c r="D1330" i="1"/>
  <c r="C1330" i="1"/>
  <c r="H1328" i="1"/>
  <c r="G1328" i="1"/>
  <c r="D1328" i="1"/>
  <c r="C1328" i="1"/>
  <c r="H1327" i="1"/>
  <c r="D1327" i="1"/>
  <c r="C1327" i="1"/>
  <c r="G1327" i="1" s="1"/>
  <c r="H1326" i="1"/>
  <c r="G1326" i="1"/>
  <c r="D1326" i="1"/>
  <c r="C1326" i="1"/>
  <c r="H1325" i="1"/>
  <c r="G1325" i="1"/>
  <c r="D1325" i="1"/>
  <c r="C1325" i="1"/>
  <c r="D1324" i="1"/>
  <c r="C1324" i="1"/>
  <c r="H1324" i="1" s="1"/>
  <c r="H1323" i="1"/>
  <c r="G1323" i="1"/>
  <c r="D1323" i="1"/>
  <c r="C1323" i="1"/>
  <c r="D1322" i="1"/>
  <c r="C1322" i="1"/>
  <c r="H1322" i="1" s="1"/>
  <c r="H1321" i="1"/>
  <c r="G1321" i="1"/>
  <c r="D1321" i="1"/>
  <c r="C1321" i="1"/>
  <c r="H1320" i="1"/>
  <c r="G1320" i="1"/>
  <c r="D1320" i="1"/>
  <c r="C1320" i="1"/>
  <c r="H1319" i="1"/>
  <c r="G1319" i="1"/>
  <c r="D1319" i="1"/>
  <c r="C1319" i="1"/>
  <c r="H1318" i="1"/>
  <c r="D1318" i="1"/>
  <c r="C1318" i="1"/>
  <c r="G1318" i="1" s="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D1311" i="1"/>
  <c r="C1311" i="1"/>
  <c r="G1311" i="1" s="1"/>
  <c r="H1310" i="1"/>
  <c r="G1310" i="1"/>
  <c r="D1310" i="1"/>
  <c r="C1310" i="1"/>
  <c r="H1309" i="1"/>
  <c r="D1309" i="1"/>
  <c r="C1309" i="1"/>
  <c r="G1309" i="1" s="1"/>
  <c r="G1308" i="1"/>
  <c r="D1308" i="1"/>
  <c r="C1308" i="1"/>
  <c r="H1308" i="1" s="1"/>
  <c r="D1307" i="1"/>
  <c r="G1307" i="1" s="1"/>
  <c r="C1307" i="1"/>
  <c r="H1306" i="1"/>
  <c r="G1306" i="1"/>
  <c r="D1306" i="1"/>
  <c r="C1306" i="1"/>
  <c r="H1305" i="1"/>
  <c r="G1305" i="1"/>
  <c r="D1305" i="1"/>
  <c r="C1305" i="1"/>
  <c r="H1304" i="1"/>
  <c r="G1304" i="1"/>
  <c r="D1304" i="1"/>
  <c r="C1304" i="1"/>
  <c r="H1303" i="1"/>
  <c r="G1303" i="1"/>
  <c r="D1303" i="1"/>
  <c r="C1303" i="1"/>
  <c r="D1302" i="1"/>
  <c r="C1302" i="1"/>
  <c r="H1301" i="1"/>
  <c r="D1301" i="1"/>
  <c r="C1301" i="1"/>
  <c r="D1300" i="1"/>
  <c r="H1300" i="1" s="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D1269" i="1"/>
  <c r="C1269" i="1"/>
  <c r="H1269" i="1" s="1"/>
  <c r="H1268" i="1"/>
  <c r="G1268" i="1"/>
  <c r="D1268" i="1"/>
  <c r="C1268" i="1"/>
  <c r="H1267" i="1"/>
  <c r="G1267" i="1"/>
  <c r="D1267" i="1"/>
  <c r="C1267" i="1"/>
  <c r="H1266" i="1"/>
  <c r="G1266" i="1"/>
  <c r="D1266" i="1"/>
  <c r="C1266" i="1"/>
  <c r="H1265" i="1"/>
  <c r="G1265" i="1"/>
  <c r="D1265" i="1"/>
  <c r="C1265" i="1"/>
  <c r="H1264" i="1"/>
  <c r="G1264" i="1"/>
  <c r="D1264" i="1"/>
  <c r="C1264" i="1"/>
  <c r="D1263" i="1"/>
  <c r="C1263" i="1"/>
  <c r="H1263" i="1" s="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D1242" i="1"/>
  <c r="G1242" i="1" s="1"/>
  <c r="C1242" i="1"/>
  <c r="H1241" i="1"/>
  <c r="G1241" i="1"/>
  <c r="D1241" i="1"/>
  <c r="C1241" i="1"/>
  <c r="D1240" i="1"/>
  <c r="C1240" i="1"/>
  <c r="H1239" i="1"/>
  <c r="G1239" i="1"/>
  <c r="D1239" i="1"/>
  <c r="C1239" i="1"/>
  <c r="H1238" i="1"/>
  <c r="G1238" i="1"/>
  <c r="D1238" i="1"/>
  <c r="C1238" i="1"/>
  <c r="D1237" i="1"/>
  <c r="H1237" i="1" s="1"/>
  <c r="C1237" i="1"/>
  <c r="H1236" i="1"/>
  <c r="D1236" i="1"/>
  <c r="C1236" i="1"/>
  <c r="G1236" i="1" s="1"/>
  <c r="D1235" i="1"/>
  <c r="H1234" i="1"/>
  <c r="G1234" i="1"/>
  <c r="D1234" i="1"/>
  <c r="C1234" i="1"/>
  <c r="H1233" i="1"/>
  <c r="D1233" i="1"/>
  <c r="G1233" i="1" s="1"/>
  <c r="C1233" i="1"/>
  <c r="D1232" i="1"/>
  <c r="H1232" i="1" s="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C1223" i="1"/>
  <c r="H1221" i="1"/>
  <c r="G1221" i="1"/>
  <c r="D1221" i="1"/>
  <c r="C1221" i="1"/>
  <c r="H1220" i="1"/>
  <c r="G1220" i="1"/>
  <c r="D1220" i="1"/>
  <c r="C1220" i="1"/>
  <c r="H1219" i="1"/>
  <c r="G1219" i="1"/>
  <c r="D1219" i="1"/>
  <c r="C1219" i="1"/>
  <c r="G1218" i="1"/>
  <c r="D1218" i="1"/>
  <c r="C1218" i="1"/>
  <c r="H1218" i="1" s="1"/>
  <c r="H1217" i="1"/>
  <c r="G1217" i="1"/>
  <c r="D1217" i="1"/>
  <c r="C1217" i="1"/>
  <c r="D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D1184"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H1166" i="1" s="1"/>
  <c r="C1166" i="1"/>
  <c r="H1165" i="1"/>
  <c r="G1165" i="1"/>
  <c r="D1165" i="1"/>
  <c r="C1165" i="1"/>
  <c r="H1164" i="1"/>
  <c r="G1164" i="1"/>
  <c r="D1164" i="1"/>
  <c r="C1164" i="1"/>
  <c r="D1163" i="1"/>
  <c r="G1163" i="1" s="1"/>
  <c r="C1163" i="1"/>
  <c r="H1163" i="1" s="1"/>
  <c r="G1162" i="1"/>
  <c r="D1162" i="1"/>
  <c r="C1162" i="1"/>
  <c r="H1162" i="1" s="1"/>
  <c r="H1161" i="1"/>
  <c r="G1161" i="1"/>
  <c r="D1161" i="1"/>
  <c r="C1161" i="1"/>
  <c r="G1160" i="1"/>
  <c r="D1160" i="1"/>
  <c r="H1160" i="1" s="1"/>
  <c r="C1160" i="1"/>
  <c r="H1159" i="1"/>
  <c r="G1159" i="1"/>
  <c r="D1159" i="1"/>
  <c r="C1159" i="1"/>
  <c r="H1158" i="1"/>
  <c r="G1158" i="1"/>
  <c r="D1158" i="1"/>
  <c r="C1158" i="1"/>
  <c r="H1157" i="1"/>
  <c r="G1157" i="1"/>
  <c r="D1157" i="1"/>
  <c r="C1157" i="1"/>
  <c r="D1156" i="1"/>
  <c r="G1156" i="1" s="1"/>
  <c r="C1156" i="1"/>
  <c r="G1155" i="1"/>
  <c r="D1155" i="1"/>
  <c r="C1155" i="1"/>
  <c r="H1155" i="1" s="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D1144" i="1"/>
  <c r="G1144" i="1" s="1"/>
  <c r="C1144" i="1"/>
  <c r="D1143" i="1"/>
  <c r="C1143" i="1"/>
  <c r="H1143" i="1" s="1"/>
  <c r="D1142" i="1"/>
  <c r="C1142" i="1"/>
  <c r="H1141" i="1"/>
  <c r="D1141" i="1"/>
  <c r="C1141" i="1"/>
  <c r="G1141" i="1" s="1"/>
  <c r="D1140" i="1"/>
  <c r="C1140" i="1"/>
  <c r="H1140" i="1" s="1"/>
  <c r="H1139" i="1"/>
  <c r="G1139" i="1"/>
  <c r="D1139" i="1"/>
  <c r="C1139" i="1"/>
  <c r="H1138" i="1"/>
  <c r="D1138" i="1"/>
  <c r="C1138" i="1"/>
  <c r="D1137" i="1"/>
  <c r="C1137" i="1"/>
  <c r="H1136" i="1"/>
  <c r="D1136" i="1"/>
  <c r="G1136" i="1" s="1"/>
  <c r="C1136" i="1"/>
  <c r="H1135" i="1"/>
  <c r="G1135" i="1"/>
  <c r="D1135" i="1"/>
  <c r="C1135" i="1"/>
  <c r="H1134" i="1"/>
  <c r="G1134" i="1"/>
  <c r="D1134" i="1"/>
  <c r="C1134" i="1"/>
  <c r="H1133" i="1"/>
  <c r="G1133" i="1"/>
  <c r="D1133" i="1"/>
  <c r="C1133" i="1"/>
  <c r="H1132" i="1"/>
  <c r="G1132" i="1"/>
  <c r="D1132" i="1"/>
  <c r="C1132" i="1"/>
  <c r="D1131" i="1"/>
  <c r="C1131" i="1"/>
  <c r="H1131" i="1" s="1"/>
  <c r="H1130" i="1"/>
  <c r="G1130" i="1"/>
  <c r="D1130" i="1"/>
  <c r="C1130" i="1"/>
  <c r="H1129" i="1"/>
  <c r="G1129" i="1"/>
  <c r="D1129" i="1"/>
  <c r="C1129" i="1"/>
  <c r="H1128" i="1"/>
  <c r="G1128" i="1"/>
  <c r="D1128" i="1"/>
  <c r="C1128" i="1"/>
  <c r="D1127" i="1"/>
  <c r="C1127" i="1"/>
  <c r="H1127" i="1" s="1"/>
  <c r="H1126" i="1"/>
  <c r="G1126" i="1"/>
  <c r="D1126" i="1"/>
  <c r="C1126"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D1117" i="1"/>
  <c r="C1117" i="1"/>
  <c r="H1116" i="1"/>
  <c r="G1116" i="1"/>
  <c r="D1116" i="1"/>
  <c r="C1116" i="1"/>
  <c r="H1115" i="1"/>
  <c r="G1115" i="1"/>
  <c r="D1115" i="1"/>
  <c r="C1115" i="1"/>
  <c r="H1114" i="1"/>
  <c r="G1114" i="1"/>
  <c r="D1114" i="1"/>
  <c r="C1114" i="1"/>
  <c r="D1113" i="1"/>
  <c r="C1113"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G1064" i="1"/>
  <c r="D1064" i="1"/>
  <c r="H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G1056" i="1"/>
  <c r="D1056" i="1"/>
  <c r="H1056" i="1" s="1"/>
  <c r="C1056" i="1"/>
  <c r="H1055" i="1"/>
  <c r="G1055" i="1"/>
  <c r="D1055" i="1"/>
  <c r="C1055" i="1"/>
  <c r="G1054" i="1"/>
  <c r="D1054" i="1"/>
  <c r="C1054" i="1"/>
  <c r="H1054" i="1" s="1"/>
  <c r="H1053" i="1"/>
  <c r="G1053" i="1"/>
  <c r="D1053" i="1"/>
  <c r="C1053" i="1"/>
  <c r="H1052" i="1"/>
  <c r="G1052" i="1"/>
  <c r="D1052" i="1"/>
  <c r="C1052" i="1"/>
  <c r="H1051" i="1"/>
  <c r="G1051" i="1"/>
  <c r="D1051" i="1"/>
  <c r="C1051" i="1"/>
  <c r="G1050" i="1"/>
  <c r="D1050" i="1"/>
  <c r="C1050" i="1"/>
  <c r="H1050" i="1" s="1"/>
  <c r="H1049" i="1"/>
  <c r="G1049" i="1"/>
  <c r="D1049" i="1"/>
  <c r="C1049" i="1"/>
  <c r="D1048" i="1"/>
  <c r="G1048" i="1" s="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D1035" i="1"/>
  <c r="C1035" i="1"/>
  <c r="H1035" i="1" s="1"/>
  <c r="D1034" i="1"/>
  <c r="C1034" i="1"/>
  <c r="H1034" i="1" s="1"/>
  <c r="D1033" i="1"/>
  <c r="C1033" i="1"/>
  <c r="H1033" i="1" s="1"/>
  <c r="D1032" i="1"/>
  <c r="C1032" i="1"/>
  <c r="H1032" i="1" s="1"/>
  <c r="D1031" i="1"/>
  <c r="C1031" i="1"/>
  <c r="H1031" i="1" s="1"/>
  <c r="D1030" i="1"/>
  <c r="C1030" i="1"/>
  <c r="H1030" i="1" s="1"/>
  <c r="H1029" i="1"/>
  <c r="G1029" i="1"/>
  <c r="D1029" i="1"/>
  <c r="C1029" i="1"/>
  <c r="D1028" i="1"/>
  <c r="C1028" i="1"/>
  <c r="H1028" i="1" s="1"/>
  <c r="D1027" i="1"/>
  <c r="C1027" i="1"/>
  <c r="H1027" i="1" s="1"/>
  <c r="D1026" i="1"/>
  <c r="C1026" i="1"/>
  <c r="H1026" i="1" s="1"/>
  <c r="D1025" i="1"/>
  <c r="C1025" i="1"/>
  <c r="H1024" i="1"/>
  <c r="G1024" i="1"/>
  <c r="D1024" i="1"/>
  <c r="C1024" i="1"/>
  <c r="D1023" i="1"/>
  <c r="C1023" i="1"/>
  <c r="H1023" i="1" s="1"/>
  <c r="H1022" i="1"/>
  <c r="G1022" i="1"/>
  <c r="D1022" i="1"/>
  <c r="C1022" i="1"/>
  <c r="H1021" i="1"/>
  <c r="G1021" i="1"/>
  <c r="D1021" i="1"/>
  <c r="C1021" i="1"/>
  <c r="G1020" i="1"/>
  <c r="D1020" i="1"/>
  <c r="C1020" i="1"/>
  <c r="H1020" i="1" s="1"/>
  <c r="D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C1012" i="1"/>
  <c r="H1011" i="1"/>
  <c r="G1011" i="1"/>
  <c r="D1011" i="1"/>
  <c r="C1011" i="1"/>
  <c r="H1010" i="1"/>
  <c r="G1010" i="1"/>
  <c r="D1010" i="1"/>
  <c r="C1010" i="1"/>
  <c r="H1009" i="1"/>
  <c r="G1009" i="1"/>
  <c r="D1009" i="1"/>
  <c r="C1009" i="1"/>
  <c r="D1008" i="1"/>
  <c r="G1008" i="1" s="1"/>
  <c r="C1008" i="1"/>
  <c r="H1008" i="1" s="1"/>
  <c r="D1007" i="1"/>
  <c r="D1006" i="1"/>
  <c r="G1006" i="1" s="1"/>
  <c r="C1006" i="1"/>
  <c r="H1006" i="1" s="1"/>
  <c r="H1005" i="1"/>
  <c r="G1005" i="1"/>
  <c r="D1005" i="1"/>
  <c r="C1005" i="1"/>
  <c r="G1004" i="1"/>
  <c r="D1004" i="1"/>
  <c r="C1004" i="1"/>
  <c r="H1004" i="1" s="1"/>
  <c r="D1003" i="1"/>
  <c r="G1003" i="1" s="1"/>
  <c r="C1003" i="1"/>
  <c r="H1003" i="1" s="1"/>
  <c r="H1002" i="1"/>
  <c r="D1002" i="1"/>
  <c r="G1002" i="1" s="1"/>
  <c r="C1002" i="1"/>
  <c r="D1001" i="1"/>
  <c r="G1001" i="1" s="1"/>
  <c r="C1001" i="1"/>
  <c r="D1000" i="1"/>
  <c r="G1000" i="1" s="1"/>
  <c r="C1000" i="1"/>
  <c r="G999" i="1"/>
  <c r="D999" i="1"/>
  <c r="C999" i="1"/>
  <c r="H999" i="1" s="1"/>
  <c r="H998" i="1"/>
  <c r="D998" i="1"/>
  <c r="C998" i="1"/>
  <c r="H996" i="1"/>
  <c r="D996" i="1"/>
  <c r="G996" i="1" s="1"/>
  <c r="C996" i="1"/>
  <c r="H995" i="1"/>
  <c r="G995" i="1"/>
  <c r="D995" i="1"/>
  <c r="C995" i="1"/>
  <c r="D994" i="1"/>
  <c r="C994" i="1"/>
  <c r="H994" i="1" s="1"/>
  <c r="D993" i="1"/>
  <c r="C993" i="1"/>
  <c r="H993" i="1" s="1"/>
  <c r="H992" i="1"/>
  <c r="G992" i="1"/>
  <c r="D992" i="1"/>
  <c r="C992" i="1"/>
  <c r="D991" i="1"/>
  <c r="C991" i="1"/>
  <c r="D989" i="1"/>
  <c r="G989" i="1" s="1"/>
  <c r="C989" i="1"/>
  <c r="D988" i="1"/>
  <c r="C988" i="1"/>
  <c r="H988" i="1" s="1"/>
  <c r="D987" i="1"/>
  <c r="C987" i="1"/>
  <c r="H987"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D823" i="1"/>
  <c r="H823" i="1" s="1"/>
  <c r="C823" i="1"/>
  <c r="H822" i="1"/>
  <c r="G822" i="1"/>
  <c r="D822" i="1"/>
  <c r="C822" i="1"/>
  <c r="H821" i="1"/>
  <c r="G821" i="1"/>
  <c r="D821" i="1"/>
  <c r="C821" i="1"/>
  <c r="H820" i="1"/>
  <c r="G820" i="1"/>
  <c r="D820" i="1"/>
  <c r="C820" i="1"/>
  <c r="H819" i="1"/>
  <c r="G819" i="1"/>
  <c r="D819" i="1"/>
  <c r="C819" i="1"/>
  <c r="H818" i="1"/>
  <c r="G818" i="1"/>
  <c r="D818" i="1"/>
  <c r="C818" i="1"/>
  <c r="H817" i="1"/>
  <c r="D817" i="1"/>
  <c r="C817" i="1"/>
  <c r="G817" i="1" s="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D808" i="1"/>
  <c r="H808" i="1" s="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D792" i="1"/>
  <c r="H792" i="1" s="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D754" i="1"/>
  <c r="H754" i="1" s="1"/>
  <c r="C754" i="1"/>
  <c r="H753" i="1"/>
  <c r="D753" i="1"/>
  <c r="C753" i="1"/>
  <c r="G753" i="1" s="1"/>
  <c r="D752" i="1"/>
  <c r="H752" i="1" s="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G718" i="1"/>
  <c r="D718" i="1"/>
  <c r="H718" i="1" s="1"/>
  <c r="C718" i="1"/>
  <c r="H717" i="1"/>
  <c r="G717" i="1"/>
  <c r="D717" i="1"/>
  <c r="C717" i="1"/>
  <c r="G716" i="1"/>
  <c r="D716" i="1"/>
  <c r="H716" i="1" s="1"/>
  <c r="C716" i="1"/>
  <c r="H715" i="1"/>
  <c r="G715" i="1"/>
  <c r="D715" i="1"/>
  <c r="C715" i="1"/>
  <c r="H714" i="1"/>
  <c r="G714" i="1"/>
  <c r="D714" i="1"/>
  <c r="C714" i="1"/>
  <c r="H713" i="1"/>
  <c r="G713" i="1"/>
  <c r="D713" i="1"/>
  <c r="C713" i="1"/>
  <c r="H712" i="1"/>
  <c r="G712" i="1"/>
  <c r="D712" i="1"/>
  <c r="C712" i="1"/>
  <c r="D711" i="1"/>
  <c r="G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D665" i="1"/>
  <c r="H665" i="1" s="1"/>
  <c r="C665" i="1"/>
  <c r="H664" i="1"/>
  <c r="G664" i="1"/>
  <c r="D664" i="1"/>
  <c r="C664" i="1"/>
  <c r="H663" i="1"/>
  <c r="G663" i="1"/>
  <c r="D663" i="1"/>
  <c r="C663" i="1"/>
  <c r="G662" i="1"/>
  <c r="D662" i="1"/>
  <c r="H662" i="1" s="1"/>
  <c r="C662" i="1"/>
  <c r="H661" i="1"/>
  <c r="G661" i="1"/>
  <c r="D661" i="1"/>
  <c r="C661" i="1"/>
  <c r="H660" i="1"/>
  <c r="G660" i="1"/>
  <c r="D660" i="1"/>
  <c r="C660" i="1"/>
  <c r="H659" i="1"/>
  <c r="G659" i="1"/>
  <c r="D659" i="1"/>
  <c r="C659" i="1"/>
  <c r="D658" i="1"/>
  <c r="C658" i="1"/>
  <c r="H657" i="1"/>
  <c r="G657" i="1"/>
  <c r="D657" i="1"/>
  <c r="C657" i="1"/>
  <c r="H656" i="1"/>
  <c r="G656" i="1"/>
  <c r="D656" i="1"/>
  <c r="C656" i="1"/>
  <c r="H655" i="1"/>
  <c r="G655" i="1"/>
  <c r="D655" i="1"/>
  <c r="C655" i="1"/>
  <c r="D654" i="1"/>
  <c r="H654" i="1" s="1"/>
  <c r="C654" i="1"/>
  <c r="D653" i="1"/>
  <c r="H653" i="1" s="1"/>
  <c r="C653" i="1"/>
  <c r="H652" i="1"/>
  <c r="G652" i="1"/>
  <c r="D652" i="1"/>
  <c r="C652" i="1"/>
  <c r="D651" i="1"/>
  <c r="H651" i="1" s="1"/>
  <c r="C651" i="1"/>
  <c r="H650" i="1"/>
  <c r="G650" i="1"/>
  <c r="D650" i="1"/>
  <c r="C650" i="1"/>
  <c r="D649" i="1"/>
  <c r="C649" i="1"/>
  <c r="D648" i="1"/>
  <c r="C648" i="1"/>
  <c r="H648" i="1" s="1"/>
  <c r="D647" i="1"/>
  <c r="C647" i="1"/>
  <c r="D646" i="1"/>
  <c r="C646" i="1"/>
  <c r="H646" i="1" s="1"/>
  <c r="D645" i="1"/>
  <c r="D644" i="1"/>
  <c r="C644" i="1"/>
  <c r="G644" i="1" s="1"/>
  <c r="D643" i="1"/>
  <c r="C643" i="1"/>
  <c r="H643" i="1" s="1"/>
  <c r="D642" i="1"/>
  <c r="C642" i="1"/>
  <c r="H641" i="1"/>
  <c r="G641" i="1"/>
  <c r="D641" i="1"/>
  <c r="C641" i="1"/>
  <c r="D638" i="1"/>
  <c r="D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5" i="1"/>
  <c r="H413" i="1"/>
  <c r="G413" i="1"/>
  <c r="D413" i="1"/>
  <c r="C413" i="1"/>
  <c r="D412" i="1"/>
  <c r="C412" i="1"/>
  <c r="D411" i="1"/>
  <c r="C411" i="1"/>
  <c r="H406" i="1"/>
  <c r="G406" i="1"/>
  <c r="D406" i="1"/>
  <c r="C406" i="1"/>
  <c r="H405" i="1"/>
  <c r="G405" i="1"/>
  <c r="D405" i="1"/>
  <c r="C405" i="1"/>
  <c r="D404" i="1"/>
  <c r="C404" i="1"/>
  <c r="H401" i="1"/>
  <c r="G401" i="1"/>
  <c r="D401" i="1"/>
  <c r="C401" i="1"/>
  <c r="H400" i="1"/>
  <c r="G400" i="1"/>
  <c r="D400" i="1"/>
  <c r="C400" i="1"/>
  <c r="H399" i="1"/>
  <c r="G399" i="1"/>
  <c r="D399" i="1"/>
  <c r="C399" i="1"/>
  <c r="D398" i="1"/>
  <c r="C398"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C371" i="1"/>
  <c r="H370" i="1"/>
  <c r="G370" i="1"/>
  <c r="D370" i="1"/>
  <c r="C370" i="1"/>
  <c r="H369" i="1"/>
  <c r="G369" i="1"/>
  <c r="D369" i="1"/>
  <c r="C369" i="1"/>
  <c r="H368" i="1"/>
  <c r="G368" i="1"/>
  <c r="D368" i="1"/>
  <c r="C368" i="1"/>
  <c r="D367" i="1"/>
  <c r="C367" i="1"/>
  <c r="H367" i="1" s="1"/>
  <c r="D366" i="1"/>
  <c r="C366" i="1"/>
  <c r="H366" i="1" s="1"/>
  <c r="D365" i="1"/>
  <c r="C365" i="1"/>
  <c r="H365" i="1" s="1"/>
  <c r="D364" i="1"/>
  <c r="C364" i="1"/>
  <c r="D363" i="1"/>
  <c r="C363" i="1"/>
  <c r="H363" i="1" s="1"/>
  <c r="D362" i="1"/>
  <c r="C362" i="1"/>
  <c r="D361" i="1"/>
  <c r="C361" i="1"/>
  <c r="H360" i="1"/>
  <c r="G360" i="1"/>
  <c r="D360" i="1"/>
  <c r="C360" i="1"/>
  <c r="D359" i="1"/>
  <c r="C359" i="1"/>
  <c r="D357" i="1"/>
  <c r="C357" i="1"/>
  <c r="H357" i="1" s="1"/>
  <c r="H356" i="1"/>
  <c r="G356" i="1"/>
  <c r="D356" i="1"/>
  <c r="C356" i="1"/>
  <c r="H355" i="1"/>
  <c r="G355" i="1"/>
  <c r="D355" i="1"/>
  <c r="C355" i="1"/>
  <c r="H354" i="1"/>
  <c r="G354" i="1"/>
  <c r="D354" i="1"/>
  <c r="C354" i="1"/>
  <c r="H353" i="1"/>
  <c r="G353" i="1"/>
  <c r="D353" i="1"/>
  <c r="C353" i="1"/>
  <c r="H352" i="1"/>
  <c r="G352" i="1"/>
  <c r="D352" i="1"/>
  <c r="C352" i="1"/>
  <c r="G351" i="1"/>
  <c r="D351" i="1"/>
  <c r="H351" i="1" s="1"/>
  <c r="C351" i="1"/>
  <c r="H350" i="1"/>
  <c r="G350" i="1"/>
  <c r="D350" i="1"/>
  <c r="C350" i="1"/>
  <c r="H349" i="1"/>
  <c r="G349" i="1"/>
  <c r="D349" i="1"/>
  <c r="C349" i="1"/>
  <c r="G348" i="1"/>
  <c r="D348" i="1"/>
  <c r="H348" i="1" s="1"/>
  <c r="C348" i="1"/>
  <c r="G347" i="1"/>
  <c r="D347" i="1"/>
  <c r="H347" i="1" s="1"/>
  <c r="C347"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G308" i="1" s="1"/>
  <c r="C308" i="1"/>
  <c r="G307" i="1"/>
  <c r="D307" i="1"/>
  <c r="C307" i="1"/>
  <c r="H307" i="1" s="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D296" i="1"/>
  <c r="C296" i="1"/>
  <c r="H296" i="1" s="1"/>
  <c r="D295" i="1"/>
  <c r="C295" i="1"/>
  <c r="H295" i="1" s="1"/>
  <c r="D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G276" i="1"/>
  <c r="D276" i="1"/>
  <c r="H276" i="1" s="1"/>
  <c r="C276"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D265" i="1"/>
  <c r="G265" i="1" s="1"/>
  <c r="C265" i="1"/>
  <c r="D264" i="1"/>
  <c r="G264" i="1" s="1"/>
  <c r="C264" i="1"/>
  <c r="H264" i="1" s="1"/>
  <c r="H263" i="1"/>
  <c r="G263" i="1"/>
  <c r="D263" i="1"/>
  <c r="C263" i="1"/>
  <c r="H262" i="1"/>
  <c r="D262" i="1"/>
  <c r="G262" i="1" s="1"/>
  <c r="C262" i="1"/>
  <c r="D261" i="1"/>
  <c r="H261" i="1" s="1"/>
  <c r="C261" i="1"/>
  <c r="D260" i="1"/>
  <c r="C260" i="1"/>
  <c r="G260" i="1" s="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D242" i="1"/>
  <c r="C242" i="1"/>
  <c r="H242" i="1" s="1"/>
  <c r="H241" i="1"/>
  <c r="G241" i="1"/>
  <c r="D241" i="1"/>
  <c r="C241" i="1"/>
  <c r="D240" i="1"/>
  <c r="C240" i="1"/>
  <c r="H240" i="1" s="1"/>
  <c r="H239" i="1"/>
  <c r="G239" i="1"/>
  <c r="D239" i="1"/>
  <c r="C239" i="1"/>
  <c r="H238" i="1"/>
  <c r="G238" i="1"/>
  <c r="D238" i="1"/>
  <c r="C238" i="1"/>
  <c r="H237" i="1"/>
  <c r="G237" i="1"/>
  <c r="D237" i="1"/>
  <c r="C237" i="1"/>
  <c r="H236" i="1"/>
  <c r="G236" i="1"/>
  <c r="D236" i="1"/>
  <c r="C236" i="1"/>
  <c r="H235" i="1"/>
  <c r="G235" i="1"/>
  <c r="D235" i="1"/>
  <c r="C235" i="1"/>
  <c r="H234" i="1"/>
  <c r="G234" i="1"/>
  <c r="D234" i="1"/>
  <c r="C234" i="1"/>
  <c r="G233" i="1"/>
  <c r="D233" i="1"/>
  <c r="H233" i="1" s="1"/>
  <c r="C233" i="1"/>
  <c r="C232" i="1"/>
  <c r="H231" i="1"/>
  <c r="G231" i="1"/>
  <c r="D231" i="1"/>
  <c r="C231" i="1"/>
  <c r="H230" i="1"/>
  <c r="G230" i="1"/>
  <c r="D230" i="1"/>
  <c r="C230" i="1"/>
  <c r="H229" i="1"/>
  <c r="G229" i="1"/>
  <c r="D229" i="1"/>
  <c r="C229" i="1"/>
  <c r="D228" i="1"/>
  <c r="C228" i="1"/>
  <c r="H228" i="1" s="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G218" i="1"/>
  <c r="D218" i="1"/>
  <c r="C218" i="1"/>
  <c r="H217" i="1"/>
  <c r="G217" i="1"/>
  <c r="D217" i="1"/>
  <c r="C217" i="1"/>
  <c r="H216" i="1"/>
  <c r="G216" i="1"/>
  <c r="D216" i="1"/>
  <c r="C216" i="1"/>
  <c r="D215" i="1"/>
  <c r="G215" i="1" s="1"/>
  <c r="C215" i="1"/>
  <c r="H214" i="1"/>
  <c r="G214" i="1"/>
  <c r="D214" i="1"/>
  <c r="C214" i="1"/>
  <c r="H213" i="1"/>
  <c r="G213" i="1"/>
  <c r="D213" i="1"/>
  <c r="C213" i="1"/>
  <c r="H212" i="1"/>
  <c r="G212" i="1"/>
  <c r="D212" i="1"/>
  <c r="C212" i="1"/>
  <c r="G210" i="1"/>
  <c r="D210" i="1"/>
  <c r="H210" i="1" s="1"/>
  <c r="C210" i="1"/>
  <c r="D209" i="1"/>
  <c r="G209" i="1" s="1"/>
  <c r="C209" i="1"/>
  <c r="H208" i="1"/>
  <c r="G208" i="1"/>
  <c r="D208" i="1"/>
  <c r="C208" i="1"/>
  <c r="D207" i="1"/>
  <c r="G207" i="1" s="1"/>
  <c r="C207"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G191" i="1"/>
  <c r="D191" i="1"/>
  <c r="C191" i="1"/>
  <c r="D190" i="1"/>
  <c r="C190" i="1"/>
  <c r="H190" i="1" s="1"/>
  <c r="D189" i="1"/>
  <c r="G189" i="1" s="1"/>
  <c r="C189" i="1"/>
  <c r="G188" i="1"/>
  <c r="D188" i="1"/>
  <c r="C188" i="1"/>
  <c r="D187" i="1"/>
  <c r="G187" i="1" s="1"/>
  <c r="C187" i="1"/>
  <c r="G186" i="1"/>
  <c r="D186" i="1"/>
  <c r="C186" i="1"/>
  <c r="H186" i="1" s="1"/>
  <c r="D185" i="1"/>
  <c r="H185" i="1" s="1"/>
  <c r="C185" i="1"/>
  <c r="D184" i="1"/>
  <c r="H183" i="1"/>
  <c r="G183" i="1"/>
  <c r="D183" i="1"/>
  <c r="C183" i="1"/>
  <c r="H182" i="1"/>
  <c r="G182" i="1"/>
  <c r="D182" i="1"/>
  <c r="C182" i="1"/>
  <c r="D181" i="1"/>
  <c r="H181" i="1" s="1"/>
  <c r="C181" i="1"/>
  <c r="G181" i="1" s="1"/>
  <c r="D180" i="1"/>
  <c r="H180" i="1" s="1"/>
  <c r="C180" i="1"/>
  <c r="H179" i="1"/>
  <c r="G179" i="1"/>
  <c r="D179" i="1"/>
  <c r="C179" i="1"/>
  <c r="D178" i="1"/>
  <c r="C178" i="1"/>
  <c r="H178" i="1" s="1"/>
  <c r="D177" i="1"/>
  <c r="C177" i="1"/>
  <c r="H176" i="1"/>
  <c r="D176" i="1"/>
  <c r="C176" i="1"/>
  <c r="D175" i="1"/>
  <c r="C175" i="1"/>
  <c r="H175" i="1" s="1"/>
  <c r="D174" i="1"/>
  <c r="C174" i="1"/>
  <c r="D173" i="1"/>
  <c r="C173" i="1"/>
  <c r="H172" i="1"/>
  <c r="G172" i="1"/>
  <c r="D172" i="1"/>
  <c r="C172" i="1"/>
  <c r="H171" i="1"/>
  <c r="G171" i="1"/>
  <c r="D171" i="1"/>
  <c r="C171" i="1"/>
  <c r="D170" i="1"/>
  <c r="C170" i="1"/>
  <c r="D169" i="1"/>
  <c r="C169" i="1"/>
  <c r="H169" i="1" s="1"/>
  <c r="D168" i="1"/>
  <c r="C168" i="1"/>
  <c r="H167" i="1"/>
  <c r="G167" i="1"/>
  <c r="D167" i="1"/>
  <c r="C167" i="1"/>
  <c r="D166" i="1"/>
  <c r="C166" i="1"/>
  <c r="H166" i="1" s="1"/>
  <c r="D165" i="1"/>
  <c r="H164" i="1"/>
  <c r="G164" i="1"/>
  <c r="D164" i="1"/>
  <c r="C164" i="1"/>
  <c r="D163" i="1"/>
  <c r="C163" i="1"/>
  <c r="H162" i="1"/>
  <c r="G162" i="1"/>
  <c r="D162" i="1"/>
  <c r="C162" i="1"/>
  <c r="D161" i="1"/>
  <c r="C161" i="1"/>
  <c r="H161" i="1" s="1"/>
  <c r="D160" i="1"/>
  <c r="C160" i="1"/>
  <c r="H160" i="1" s="1"/>
  <c r="H158" i="1"/>
  <c r="G158" i="1"/>
  <c r="D158" i="1"/>
  <c r="C158" i="1"/>
  <c r="D157" i="1"/>
  <c r="C157" i="1"/>
  <c r="G157" i="1" s="1"/>
  <c r="H156" i="1"/>
  <c r="G156" i="1"/>
  <c r="D156" i="1"/>
  <c r="C156" i="1"/>
  <c r="D155" i="1"/>
  <c r="G155" i="1" s="1"/>
  <c r="C155" i="1"/>
  <c r="G154" i="1"/>
  <c r="D154" i="1"/>
  <c r="C154" i="1"/>
  <c r="H154" i="1" s="1"/>
  <c r="H153" i="1"/>
  <c r="G153" i="1"/>
  <c r="D153" i="1"/>
  <c r="C153" i="1"/>
  <c r="H152" i="1"/>
  <c r="G152" i="1"/>
  <c r="D152" i="1"/>
  <c r="C152" i="1"/>
  <c r="H151" i="1"/>
  <c r="G151" i="1"/>
  <c r="D151" i="1"/>
  <c r="C151" i="1"/>
  <c r="D150" i="1"/>
  <c r="C150" i="1"/>
  <c r="D149" i="1"/>
  <c r="C149" i="1"/>
  <c r="H149" i="1" s="1"/>
  <c r="C148" i="1"/>
  <c r="D146" i="1"/>
  <c r="C146" i="1"/>
  <c r="H146" i="1" s="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D136" i="1"/>
  <c r="C136" i="1"/>
  <c r="D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D123" i="1"/>
  <c r="C123" i="1"/>
  <c r="H123" i="1" s="1"/>
  <c r="H122" i="1"/>
  <c r="G122" i="1"/>
  <c r="D122" i="1"/>
  <c r="C122" i="1"/>
  <c r="D121" i="1"/>
  <c r="C121" i="1"/>
  <c r="H121" i="1" s="1"/>
  <c r="D120" i="1"/>
  <c r="C120" i="1"/>
  <c r="H120" i="1" s="1"/>
  <c r="H119" i="1"/>
  <c r="G119" i="1"/>
  <c r="D119" i="1"/>
  <c r="C119" i="1"/>
  <c r="D118" i="1"/>
  <c r="C118" i="1"/>
  <c r="D117" i="1"/>
  <c r="C117" i="1"/>
  <c r="D116" i="1"/>
  <c r="C116" i="1"/>
  <c r="H115" i="1"/>
  <c r="G115" i="1"/>
  <c r="D115" i="1"/>
  <c r="C115" i="1"/>
  <c r="H114" i="1"/>
  <c r="G114" i="1"/>
  <c r="D114" i="1"/>
  <c r="C114" i="1"/>
  <c r="D113" i="1"/>
  <c r="H113" i="1" s="1"/>
  <c r="C113" i="1"/>
  <c r="H112" i="1"/>
  <c r="G112" i="1"/>
  <c r="D112" i="1"/>
  <c r="C112" i="1"/>
  <c r="D111" i="1"/>
  <c r="H111" i="1" s="1"/>
  <c r="C111" i="1"/>
  <c r="G111" i="1" s="1"/>
  <c r="D110" i="1"/>
  <c r="C110" i="1"/>
  <c r="H109" i="1"/>
  <c r="G109" i="1"/>
  <c r="D109" i="1"/>
  <c r="C109" i="1"/>
  <c r="D108" i="1"/>
  <c r="C108" i="1"/>
  <c r="H108" i="1" s="1"/>
  <c r="D107" i="1"/>
  <c r="C107" i="1"/>
  <c r="H106" i="1"/>
  <c r="G106" i="1"/>
  <c r="D106" i="1"/>
  <c r="C106" i="1"/>
  <c r="H105" i="1"/>
  <c r="G105" i="1"/>
  <c r="D105" i="1"/>
  <c r="C105" i="1"/>
  <c r="H104" i="1"/>
  <c r="G104" i="1"/>
  <c r="D104" i="1"/>
  <c r="C104" i="1"/>
  <c r="D103" i="1"/>
  <c r="H103" i="1" s="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D90" i="1"/>
  <c r="H90" i="1" s="1"/>
  <c r="C90" i="1"/>
  <c r="D89" i="1"/>
  <c r="H89" i="1" s="1"/>
  <c r="C89" i="1"/>
  <c r="G89" i="1" s="1"/>
  <c r="D88" i="1"/>
  <c r="C88" i="1"/>
  <c r="D87" i="1"/>
  <c r="C87" i="1"/>
  <c r="G87" i="1" s="1"/>
  <c r="H86" i="1"/>
  <c r="G86" i="1"/>
  <c r="D86" i="1"/>
  <c r="C86" i="1"/>
  <c r="H85" i="1"/>
  <c r="G85" i="1"/>
  <c r="D85" i="1"/>
  <c r="C85" i="1"/>
  <c r="H84" i="1"/>
  <c r="G84" i="1"/>
  <c r="D84" i="1"/>
  <c r="C84" i="1"/>
  <c r="H83" i="1"/>
  <c r="G83" i="1"/>
  <c r="D83" i="1"/>
  <c r="C83" i="1"/>
  <c r="H82" i="1"/>
  <c r="D82" i="1"/>
  <c r="G82" i="1" s="1"/>
  <c r="C82" i="1"/>
  <c r="D81" i="1"/>
  <c r="H81" i="1" s="1"/>
  <c r="C81" i="1"/>
  <c r="H80" i="1"/>
  <c r="G80" i="1"/>
  <c r="D80" i="1"/>
  <c r="C80" i="1"/>
  <c r="D79" i="1"/>
  <c r="G79" i="1" s="1"/>
  <c r="C79" i="1"/>
  <c r="H77" i="1"/>
  <c r="G77" i="1"/>
  <c r="D77" i="1"/>
  <c r="C77" i="1"/>
  <c r="H76" i="1"/>
  <c r="G76" i="1"/>
  <c r="D76" i="1"/>
  <c r="C76" i="1"/>
  <c r="H75" i="1"/>
  <c r="G75" i="1"/>
  <c r="D75" i="1"/>
  <c r="C75" i="1"/>
  <c r="H74" i="1"/>
  <c r="G74" i="1"/>
  <c r="D74" i="1"/>
  <c r="C74" i="1"/>
  <c r="H73" i="1"/>
  <c r="G73" i="1"/>
  <c r="D73" i="1"/>
  <c r="C73" i="1"/>
  <c r="D72" i="1"/>
  <c r="C72" i="1"/>
  <c r="H72" i="1" s="1"/>
  <c r="H71" i="1"/>
  <c r="G71" i="1"/>
  <c r="D71" i="1"/>
  <c r="C71" i="1"/>
  <c r="D70" i="1"/>
  <c r="C70" i="1"/>
  <c r="H70" i="1" s="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D60" i="1"/>
  <c r="C60" i="1"/>
  <c r="H60" i="1" s="1"/>
  <c r="D59" i="1"/>
  <c r="C59" i="1"/>
  <c r="D58" i="1"/>
  <c r="C58" i="1"/>
  <c r="D57" i="1"/>
  <c r="C57" i="1"/>
  <c r="H57" i="1" s="1"/>
  <c r="H56" i="1"/>
  <c r="D56" i="1"/>
  <c r="C56" i="1"/>
  <c r="G56" i="1" s="1"/>
  <c r="D55" i="1"/>
  <c r="H54" i="1"/>
  <c r="G54" i="1"/>
  <c r="D54" i="1"/>
  <c r="C54" i="1"/>
  <c r="H53" i="1"/>
  <c r="G53" i="1"/>
  <c r="D53" i="1"/>
  <c r="C53" i="1"/>
  <c r="H52" i="1"/>
  <c r="G52" i="1"/>
  <c r="D52" i="1"/>
  <c r="C52" i="1"/>
  <c r="H51" i="1"/>
  <c r="G51" i="1"/>
  <c r="D51" i="1"/>
  <c r="C51" i="1"/>
  <c r="H50" i="1"/>
  <c r="D50" i="1"/>
  <c r="G50" i="1" s="1"/>
  <c r="C50" i="1"/>
  <c r="H49" i="1"/>
  <c r="D49" i="1"/>
  <c r="G49" i="1" s="1"/>
  <c r="C49" i="1"/>
  <c r="H48" i="1"/>
  <c r="D48" i="1"/>
  <c r="G48" i="1" s="1"/>
  <c r="C48" i="1"/>
  <c r="H47" i="1"/>
  <c r="D47" i="1"/>
  <c r="G47" i="1" s="1"/>
  <c r="C47" i="1"/>
  <c r="G45" i="1"/>
  <c r="D45" i="1"/>
  <c r="H45" i="1" s="1"/>
  <c r="C45" i="1"/>
  <c r="G44" i="1"/>
  <c r="D44" i="1"/>
  <c r="H44" i="1" s="1"/>
  <c r="C44" i="1"/>
  <c r="G43" i="1"/>
  <c r="D43" i="1"/>
  <c r="H43" i="1" s="1"/>
  <c r="C43" i="1"/>
  <c r="G42" i="1"/>
  <c r="D42" i="1"/>
  <c r="H42" i="1" s="1"/>
  <c r="C42" i="1"/>
  <c r="G41" i="1"/>
  <c r="D41" i="1"/>
  <c r="H41" i="1" s="1"/>
  <c r="C41" i="1"/>
  <c r="G40" i="1"/>
  <c r="D40" i="1"/>
  <c r="H40" i="1" s="1"/>
  <c r="C40" i="1"/>
  <c r="G39" i="1"/>
  <c r="D39" i="1"/>
  <c r="H39" i="1" s="1"/>
  <c r="C39" i="1"/>
  <c r="G38" i="1"/>
  <c r="D38" i="1"/>
  <c r="H38" i="1" s="1"/>
  <c r="C38" i="1"/>
  <c r="G37" i="1"/>
  <c r="D37" i="1"/>
  <c r="H37" i="1" s="1"/>
  <c r="C37" i="1"/>
  <c r="G36" i="1"/>
  <c r="D36" i="1"/>
  <c r="H36" i="1" s="1"/>
  <c r="C36" i="1"/>
  <c r="G35" i="1"/>
  <c r="D35" i="1"/>
  <c r="H35" i="1" s="1"/>
  <c r="C35" i="1"/>
  <c r="G34" i="1"/>
  <c r="D34" i="1"/>
  <c r="H34" i="1" s="1"/>
  <c r="C34" i="1"/>
  <c r="G33" i="1"/>
  <c r="D33" i="1"/>
  <c r="H33" i="1" s="1"/>
  <c r="C33" i="1"/>
  <c r="G32" i="1"/>
  <c r="D32" i="1"/>
  <c r="H32" i="1" s="1"/>
  <c r="C32" i="1"/>
  <c r="G31" i="1"/>
  <c r="D31" i="1"/>
  <c r="H31" i="1" s="1"/>
  <c r="C31" i="1"/>
  <c r="G30" i="1"/>
  <c r="D30" i="1"/>
  <c r="H30" i="1" s="1"/>
  <c r="C30" i="1"/>
  <c r="G29" i="1"/>
  <c r="D29" i="1"/>
  <c r="H29" i="1" s="1"/>
  <c r="C29" i="1"/>
  <c r="G28" i="1"/>
  <c r="D28" i="1"/>
  <c r="H28" i="1" s="1"/>
  <c r="C28" i="1"/>
  <c r="D27" i="1"/>
  <c r="C27" i="1"/>
  <c r="G26" i="1"/>
  <c r="D26" i="1"/>
  <c r="H26" i="1" s="1"/>
  <c r="C26" i="1"/>
  <c r="D25" i="1"/>
  <c r="G24" i="1"/>
  <c r="D24" i="1"/>
  <c r="H24" i="1" s="1"/>
  <c r="C24" i="1"/>
  <c r="D23" i="1"/>
  <c r="C23" i="1"/>
  <c r="G22" i="1"/>
  <c r="D22" i="1"/>
  <c r="H22" i="1" s="1"/>
  <c r="C22" i="1"/>
  <c r="G21" i="1"/>
  <c r="D21" i="1"/>
  <c r="H21" i="1" s="1"/>
  <c r="C21" i="1"/>
  <c r="D20" i="1"/>
  <c r="H20" i="1" s="1"/>
  <c r="C20" i="1"/>
  <c r="G18" i="1"/>
  <c r="D18" i="1"/>
  <c r="H18" i="1" s="1"/>
  <c r="C18" i="1"/>
  <c r="G17" i="1"/>
  <c r="D17" i="1"/>
  <c r="H17" i="1" s="1"/>
  <c r="C17" i="1"/>
  <c r="G16" i="1"/>
  <c r="D16" i="1"/>
  <c r="H16" i="1" s="1"/>
  <c r="C16" i="1"/>
  <c r="G15" i="1"/>
  <c r="D15" i="1"/>
  <c r="H15" i="1" s="1"/>
  <c r="C15" i="1"/>
  <c r="G14" i="1"/>
  <c r="D14" i="1"/>
  <c r="H14" i="1" s="1"/>
  <c r="C14" i="1"/>
  <c r="G13" i="1"/>
  <c r="D13" i="1"/>
  <c r="H13" i="1" s="1"/>
  <c r="C13" i="1"/>
  <c r="G12" i="1"/>
  <c r="D12" i="1"/>
  <c r="H12" i="1" s="1"/>
  <c r="C12" i="1"/>
  <c r="D11" i="1"/>
  <c r="H11" i="1" s="1"/>
  <c r="C11" i="1"/>
  <c r="G10" i="1"/>
  <c r="D10" i="1"/>
  <c r="H10" i="1" s="1"/>
  <c r="C10" i="1"/>
  <c r="G9" i="1"/>
  <c r="D9" i="1"/>
  <c r="H9" i="1" s="1"/>
  <c r="C9" i="1"/>
  <c r="G8" i="1"/>
  <c r="D8" i="1"/>
  <c r="H8" i="1" s="1"/>
  <c r="C8" i="1"/>
  <c r="G7" i="1"/>
  <c r="D7" i="1"/>
  <c r="H7" i="1" s="1"/>
  <c r="C7" i="1"/>
  <c r="G6" i="1"/>
  <c r="D6" i="1"/>
  <c r="H6" i="1" s="1"/>
  <c r="C6" i="1"/>
  <c r="D5" i="1"/>
  <c r="G5" i="1" s="1"/>
  <c r="C5" i="1"/>
  <c r="D4" i="1"/>
  <c r="H4" i="1" s="1"/>
  <c r="C4" i="1"/>
  <c r="H1431" i="1" l="1"/>
  <c r="E22" i="9"/>
  <c r="B22" i="9" s="1"/>
  <c r="G643" i="1"/>
  <c r="G190" i="1"/>
  <c r="H1242" i="1"/>
  <c r="H1240" i="1"/>
  <c r="G1269" i="1"/>
  <c r="G1263" i="1"/>
  <c r="E288" i="9"/>
  <c r="B288" i="9" s="1"/>
  <c r="G1240" i="1"/>
  <c r="G1237" i="1"/>
  <c r="G1232" i="1"/>
  <c r="D1223" i="1"/>
  <c r="F245" i="5"/>
  <c r="E237" i="5"/>
  <c r="F246" i="5"/>
  <c r="H1184" i="1"/>
  <c r="H1194" i="1"/>
  <c r="E206" i="5"/>
  <c r="G1166" i="1"/>
  <c r="E290" i="9"/>
  <c r="B290" i="9" s="1"/>
  <c r="H1156" i="1"/>
  <c r="H1142" i="1"/>
  <c r="E285" i="9"/>
  <c r="B285" i="9" s="1"/>
  <c r="G1138" i="1"/>
  <c r="H1137" i="1"/>
  <c r="H1125" i="1"/>
  <c r="H1113" i="1"/>
  <c r="H1117" i="1"/>
  <c r="H1048" i="1"/>
  <c r="H1025" i="1"/>
  <c r="H1012" i="1"/>
  <c r="H1001" i="1"/>
  <c r="H1000" i="1"/>
  <c r="G998" i="1"/>
  <c r="F19" i="5"/>
  <c r="F13" i="5"/>
  <c r="E12" i="5"/>
  <c r="D990" i="1" s="1"/>
  <c r="H991" i="1"/>
  <c r="H989" i="1"/>
  <c r="F8" i="5"/>
  <c r="G986" i="1"/>
  <c r="C1519" i="1"/>
  <c r="G1501" i="1"/>
  <c r="H1501" i="1"/>
  <c r="D24" i="8"/>
  <c r="C1499" i="1" s="1"/>
  <c r="H1481" i="1"/>
  <c r="G1481" i="1"/>
  <c r="G1483" i="1"/>
  <c r="G1491" i="1"/>
  <c r="G1480" i="1"/>
  <c r="D1475" i="1"/>
  <c r="G1475" i="1" s="1"/>
  <c r="E38" i="7"/>
  <c r="G1342" i="1"/>
  <c r="H1371" i="1"/>
  <c r="G1337" i="1"/>
  <c r="G1339" i="1"/>
  <c r="G1349" i="1"/>
  <c r="G1348" i="1"/>
  <c r="F54" i="6"/>
  <c r="G1347" i="1"/>
  <c r="G1344" i="1"/>
  <c r="H1374" i="1"/>
  <c r="H1402" i="1"/>
  <c r="H1424" i="1"/>
  <c r="D1424" i="1"/>
  <c r="G1424" i="1" s="1"/>
  <c r="H1427" i="1"/>
  <c r="H1429" i="1"/>
  <c r="H1426" i="1"/>
  <c r="G1416" i="1"/>
  <c r="H1416" i="1"/>
  <c r="E114" i="6"/>
  <c r="F107" i="6"/>
  <c r="H1401" i="1"/>
  <c r="D1408" i="1"/>
  <c r="I27" i="3"/>
  <c r="D1409" i="1"/>
  <c r="H1409" i="1" s="1"/>
  <c r="F115" i="6"/>
  <c r="H1307" i="1"/>
  <c r="E5" i="6"/>
  <c r="I24" i="3" s="1"/>
  <c r="F13" i="6"/>
  <c r="H1302" i="1"/>
  <c r="D1299" i="1"/>
  <c r="G1301" i="1"/>
  <c r="G1300" i="1"/>
  <c r="F6" i="6"/>
  <c r="G1434" i="1"/>
  <c r="G1433" i="1"/>
  <c r="G1431" i="1"/>
  <c r="G1429" i="1"/>
  <c r="G1427" i="1"/>
  <c r="G1426" i="1"/>
  <c r="G1407" i="1"/>
  <c r="G1403" i="1"/>
  <c r="G1401" i="1"/>
  <c r="G1402" i="1"/>
  <c r="H1376" i="1"/>
  <c r="G1376" i="1"/>
  <c r="G1375" i="1"/>
  <c r="G1374" i="1"/>
  <c r="G1373" i="1"/>
  <c r="G1371" i="1"/>
  <c r="C1369" i="1"/>
  <c r="H1348" i="1"/>
  <c r="H1349" i="1"/>
  <c r="H1344" i="1"/>
  <c r="H1347" i="1"/>
  <c r="H1342" i="1"/>
  <c r="H1337" i="1"/>
  <c r="H1339" i="1"/>
  <c r="G1322" i="1"/>
  <c r="G1324" i="1"/>
  <c r="G1302" i="1"/>
  <c r="D5" i="6"/>
  <c r="F5" i="6" s="1"/>
  <c r="G994" i="1"/>
  <c r="D258" i="5"/>
  <c r="C1222" i="1"/>
  <c r="C1216" i="1"/>
  <c r="G1184" i="1"/>
  <c r="G1194" i="1"/>
  <c r="G1142" i="1"/>
  <c r="G1143" i="1"/>
  <c r="G1140" i="1"/>
  <c r="C1124" i="1"/>
  <c r="H1124" i="1" s="1"/>
  <c r="E284" i="9"/>
  <c r="B284" i="9" s="1"/>
  <c r="G1137" i="1"/>
  <c r="G1127" i="1"/>
  <c r="G1131" i="1"/>
  <c r="F149" i="5"/>
  <c r="G1125" i="1"/>
  <c r="D134" i="5"/>
  <c r="G1113" i="1"/>
  <c r="G1117" i="1"/>
  <c r="G1034" i="1"/>
  <c r="G1035" i="1"/>
  <c r="G1033" i="1"/>
  <c r="G1032" i="1"/>
  <c r="G1030" i="1"/>
  <c r="G1031" i="1"/>
  <c r="G1028" i="1"/>
  <c r="G1027" i="1"/>
  <c r="G1026" i="1"/>
  <c r="G1023" i="1"/>
  <c r="G1025" i="1"/>
  <c r="H1019" i="1"/>
  <c r="G1019" i="1"/>
  <c r="F41" i="5"/>
  <c r="G1012" i="1"/>
  <c r="C1007" i="1"/>
  <c r="C997" i="1"/>
  <c r="G991" i="1"/>
  <c r="G993" i="1"/>
  <c r="H986" i="1"/>
  <c r="G988" i="1"/>
  <c r="G987" i="1"/>
  <c r="H658" i="1"/>
  <c r="G823" i="1"/>
  <c r="G808" i="1"/>
  <c r="G792" i="1"/>
  <c r="G754" i="1"/>
  <c r="G752" i="1"/>
  <c r="E57" i="9"/>
  <c r="B57" i="9" s="1"/>
  <c r="F221" i="9"/>
  <c r="E43" i="9"/>
  <c r="B43" i="9" s="1"/>
  <c r="H711" i="1"/>
  <c r="G665" i="1"/>
  <c r="G658" i="1"/>
  <c r="G654" i="1"/>
  <c r="E25" i="9"/>
  <c r="B25" i="9" s="1"/>
  <c r="G653" i="1"/>
  <c r="E24" i="9"/>
  <c r="B24" i="9" s="1"/>
  <c r="G651" i="1"/>
  <c r="E23" i="9"/>
  <c r="B23" i="9" s="1"/>
  <c r="F213" i="9"/>
  <c r="H649" i="1"/>
  <c r="H647" i="1"/>
  <c r="H642" i="1"/>
  <c r="H645" i="1"/>
  <c r="F652" i="4"/>
  <c r="H404" i="1"/>
  <c r="H412" i="1"/>
  <c r="H411" i="1"/>
  <c r="E273" i="9"/>
  <c r="B273" i="9" s="1"/>
  <c r="H397" i="1"/>
  <c r="H398" i="1"/>
  <c r="H371" i="1"/>
  <c r="H364" i="1"/>
  <c r="F369" i="4"/>
  <c r="H362" i="1"/>
  <c r="H361" i="1"/>
  <c r="H359" i="1"/>
  <c r="E363" i="4"/>
  <c r="D358" i="1" s="1"/>
  <c r="F356" i="4"/>
  <c r="G275" i="1"/>
  <c r="H275" i="1"/>
  <c r="E263" i="4"/>
  <c r="D259" i="1" s="1"/>
  <c r="G259" i="1" s="1"/>
  <c r="F279" i="4"/>
  <c r="H265" i="1"/>
  <c r="B226" i="9"/>
  <c r="G261" i="1"/>
  <c r="E68" i="9"/>
  <c r="B68" i="9" s="1"/>
  <c r="F259" i="4"/>
  <c r="E67" i="9"/>
  <c r="B67" i="9" s="1"/>
  <c r="E225" i="9"/>
  <c r="B225" i="9" s="1"/>
  <c r="F244" i="4"/>
  <c r="E64" i="9"/>
  <c r="B64" i="9" s="1"/>
  <c r="G232" i="1"/>
  <c r="H232" i="1"/>
  <c r="F231" i="4"/>
  <c r="E224" i="4"/>
  <c r="D220" i="1" s="1"/>
  <c r="H227" i="1"/>
  <c r="E215" i="4"/>
  <c r="D211" i="1" s="1"/>
  <c r="H218" i="1"/>
  <c r="H215" i="1"/>
  <c r="F219" i="4"/>
  <c r="E56" i="9"/>
  <c r="B56" i="9" s="1"/>
  <c r="F196" i="4"/>
  <c r="H209" i="1"/>
  <c r="H206" i="1"/>
  <c r="H192" i="1"/>
  <c r="H207" i="1"/>
  <c r="H189" i="1"/>
  <c r="H188" i="1"/>
  <c r="H187" i="1"/>
  <c r="G185" i="1"/>
  <c r="F188" i="4"/>
  <c r="E45" i="9"/>
  <c r="B45" i="9" s="1"/>
  <c r="F220" i="9"/>
  <c r="B220" i="9" s="1"/>
  <c r="G180" i="1"/>
  <c r="H173" i="1"/>
  <c r="E41" i="9"/>
  <c r="B41" i="9" s="1"/>
  <c r="H177" i="1"/>
  <c r="G176" i="1"/>
  <c r="H174" i="1"/>
  <c r="F177" i="4"/>
  <c r="H170" i="1"/>
  <c r="E163" i="4"/>
  <c r="D159" i="1" s="1"/>
  <c r="H168" i="1"/>
  <c r="H163" i="1"/>
  <c r="H155" i="1"/>
  <c r="F159" i="4"/>
  <c r="E39" i="9"/>
  <c r="B39" i="9" s="1"/>
  <c r="H148" i="1"/>
  <c r="H150" i="1"/>
  <c r="H308" i="1"/>
  <c r="E298" i="4"/>
  <c r="D293" i="1" s="1"/>
  <c r="E311" i="4"/>
  <c r="D306" i="1" s="1"/>
  <c r="H136" i="1"/>
  <c r="H145" i="1"/>
  <c r="F140" i="4"/>
  <c r="H118" i="1"/>
  <c r="H117" i="1"/>
  <c r="H116" i="1"/>
  <c r="F120" i="4"/>
  <c r="G113" i="1"/>
  <c r="E37" i="9"/>
  <c r="B37" i="9" s="1"/>
  <c r="G110" i="1"/>
  <c r="F112" i="4"/>
  <c r="G103" i="1"/>
  <c r="E106" i="4"/>
  <c r="D102" i="1" s="1"/>
  <c r="G107" i="1"/>
  <c r="G90" i="1"/>
  <c r="G88" i="1"/>
  <c r="F91" i="4"/>
  <c r="H79" i="1"/>
  <c r="G81" i="1"/>
  <c r="F62" i="4"/>
  <c r="E28" i="9"/>
  <c r="B28" i="9" s="1"/>
  <c r="H58" i="1"/>
  <c r="E27" i="9"/>
  <c r="B27" i="9" s="1"/>
  <c r="H59" i="1"/>
  <c r="G27" i="1"/>
  <c r="F29" i="4"/>
  <c r="G23" i="1"/>
  <c r="G20" i="1"/>
  <c r="E7" i="4"/>
  <c r="D3" i="1" s="1"/>
  <c r="G19" i="1"/>
  <c r="G11" i="1"/>
  <c r="F8" i="4"/>
  <c r="G4" i="1"/>
  <c r="F216" i="9"/>
  <c r="B216" i="9" s="1"/>
  <c r="E58" i="9"/>
  <c r="B58" i="9" s="1"/>
  <c r="G649" i="1"/>
  <c r="G648" i="1"/>
  <c r="G647" i="1"/>
  <c r="E274" i="9"/>
  <c r="B274" i="9" s="1"/>
  <c r="G646" i="1"/>
  <c r="H644" i="1"/>
  <c r="G642" i="1"/>
  <c r="G645" i="1"/>
  <c r="F214" i="9"/>
  <c r="B214" i="9" s="1"/>
  <c r="G404" i="1"/>
  <c r="G411" i="1"/>
  <c r="G412" i="1"/>
  <c r="G397" i="1"/>
  <c r="G398" i="1"/>
  <c r="G371" i="1"/>
  <c r="G367" i="1"/>
  <c r="G366" i="1"/>
  <c r="G364" i="1"/>
  <c r="G365" i="1"/>
  <c r="G363" i="1"/>
  <c r="G362" i="1"/>
  <c r="G359" i="1"/>
  <c r="G361" i="1"/>
  <c r="G357" i="1"/>
  <c r="G295" i="1"/>
  <c r="G296" i="1"/>
  <c r="E70" i="9"/>
  <c r="B70" i="9" s="1"/>
  <c r="H260" i="1"/>
  <c r="H259" i="1"/>
  <c r="F263" i="4"/>
  <c r="G240" i="1"/>
  <c r="G242" i="1"/>
  <c r="G227" i="1"/>
  <c r="G228" i="1"/>
  <c r="D215" i="4"/>
  <c r="G192" i="1"/>
  <c r="G206" i="1"/>
  <c r="C184" i="1"/>
  <c r="F218" i="9"/>
  <c r="B218" i="9" s="1"/>
  <c r="E42" i="9"/>
  <c r="B42" i="9" s="1"/>
  <c r="G178" i="1"/>
  <c r="G177" i="1"/>
  <c r="G175" i="1"/>
  <c r="G173" i="1"/>
  <c r="G174" i="1"/>
  <c r="G170" i="1"/>
  <c r="G169" i="1"/>
  <c r="G168" i="1"/>
  <c r="H165" i="1"/>
  <c r="G165" i="1"/>
  <c r="G166" i="1"/>
  <c r="F169" i="4"/>
  <c r="G163" i="1"/>
  <c r="G160" i="1"/>
  <c r="G161" i="1"/>
  <c r="H157" i="1"/>
  <c r="G148" i="1"/>
  <c r="G149" i="1"/>
  <c r="G150" i="1"/>
  <c r="F153" i="4"/>
  <c r="G146" i="1"/>
  <c r="G145" i="1"/>
  <c r="G136" i="1"/>
  <c r="D139" i="4"/>
  <c r="G123" i="1"/>
  <c r="G120" i="1"/>
  <c r="G121" i="1"/>
  <c r="G118" i="1"/>
  <c r="G117" i="1"/>
  <c r="G116" i="1"/>
  <c r="D106" i="4"/>
  <c r="G108" i="1"/>
  <c r="H110" i="1"/>
  <c r="H107" i="1"/>
  <c r="H88" i="1"/>
  <c r="H87" i="1"/>
  <c r="D82" i="4"/>
  <c r="G70" i="1"/>
  <c r="G72" i="1"/>
  <c r="G60" i="1"/>
  <c r="G58" i="1"/>
  <c r="G59" i="1"/>
  <c r="G57" i="1"/>
  <c r="H55" i="1"/>
  <c r="G55" i="1"/>
  <c r="F59" i="4"/>
  <c r="H27" i="1"/>
  <c r="C25" i="1"/>
  <c r="G25" i="1" s="1"/>
  <c r="H23" i="1"/>
  <c r="H19" i="1"/>
  <c r="F23" i="4"/>
  <c r="B213" i="9"/>
  <c r="H5" i="1"/>
  <c r="E26" i="9"/>
  <c r="B26" i="9" s="1"/>
  <c r="I1439" i="1"/>
  <c r="H1444" i="1"/>
  <c r="G1449" i="1"/>
  <c r="I1449" i="1" s="1"/>
  <c r="J1449" i="1"/>
  <c r="H1449" i="1"/>
  <c r="G1453" i="1"/>
  <c r="H1453" i="1"/>
  <c r="G1455" i="1"/>
  <c r="I1455" i="1" s="1"/>
  <c r="J1455" i="1"/>
  <c r="H1455" i="1"/>
  <c r="G1459" i="1"/>
  <c r="I1459" i="1" s="1"/>
  <c r="J1459" i="1"/>
  <c r="H1459" i="1"/>
  <c r="G1462" i="1"/>
  <c r="J1462" i="1"/>
  <c r="H1462" i="1"/>
  <c r="G1466" i="1"/>
  <c r="J1466" i="1"/>
  <c r="H1466" i="1"/>
  <c r="G1474" i="1"/>
  <c r="I1474" i="1" s="1"/>
  <c r="J1474" i="1"/>
  <c r="H1474" i="1"/>
  <c r="I1476" i="1"/>
  <c r="H1482" i="1"/>
  <c r="G1482" i="1"/>
  <c r="H1498" i="1"/>
  <c r="G1498" i="1"/>
  <c r="H1514" i="1"/>
  <c r="G1514" i="1"/>
  <c r="H1526" i="1"/>
  <c r="G1526" i="1"/>
  <c r="H1542" i="1"/>
  <c r="G1542" i="1"/>
  <c r="H1558" i="1"/>
  <c r="G1558" i="1"/>
  <c r="H1574" i="1"/>
  <c r="G1574" i="1"/>
  <c r="H1442" i="1"/>
  <c r="G1477" i="1"/>
  <c r="I1477" i="1" s="1"/>
  <c r="J1477" i="1"/>
  <c r="H1477" i="1"/>
  <c r="H1486" i="1"/>
  <c r="G1486" i="1"/>
  <c r="H1502" i="1"/>
  <c r="G1502" i="1"/>
  <c r="H1530" i="1"/>
  <c r="G1530" i="1"/>
  <c r="H1546" i="1"/>
  <c r="G1546" i="1"/>
  <c r="H1562" i="1"/>
  <c r="G1562" i="1"/>
  <c r="H1578" i="1"/>
  <c r="G1578" i="1"/>
  <c r="D522" i="1"/>
  <c r="G1447" i="1"/>
  <c r="J1447" i="1"/>
  <c r="H1447" i="1"/>
  <c r="G1451" i="1"/>
  <c r="I1451" i="1" s="1"/>
  <c r="J1451" i="1"/>
  <c r="H1451" i="1"/>
  <c r="G1454" i="1"/>
  <c r="H1454" i="1"/>
  <c r="G1457" i="1"/>
  <c r="J1457" i="1"/>
  <c r="H1457" i="1"/>
  <c r="G1461" i="1"/>
  <c r="H1461" i="1"/>
  <c r="G1464" i="1"/>
  <c r="J1464" i="1"/>
  <c r="H1464" i="1"/>
  <c r="G1468" i="1"/>
  <c r="J1468" i="1"/>
  <c r="H1468" i="1"/>
  <c r="G1472" i="1"/>
  <c r="I1472" i="1" s="1"/>
  <c r="J1472" i="1"/>
  <c r="H1472" i="1"/>
  <c r="H1490" i="1"/>
  <c r="G1490" i="1"/>
  <c r="H1506" i="1"/>
  <c r="G1506" i="1"/>
  <c r="H1518" i="1"/>
  <c r="G1518" i="1"/>
  <c r="H1534" i="1"/>
  <c r="G1534" i="1"/>
  <c r="H1550" i="1"/>
  <c r="G1550" i="1"/>
  <c r="H1566" i="1"/>
  <c r="G1566" i="1"/>
  <c r="I1448" i="1"/>
  <c r="I1452" i="1"/>
  <c r="I1458" i="1"/>
  <c r="I1465" i="1"/>
  <c r="I1473" i="1"/>
  <c r="G1479" i="1"/>
  <c r="J1479" i="1"/>
  <c r="H1479" i="1"/>
  <c r="H1494" i="1"/>
  <c r="G1494" i="1"/>
  <c r="H1510" i="1"/>
  <c r="G1510" i="1"/>
  <c r="H1522" i="1"/>
  <c r="G1522" i="1"/>
  <c r="H1538" i="1"/>
  <c r="G1538" i="1"/>
  <c r="H1554" i="1"/>
  <c r="G1554" i="1"/>
  <c r="H1570" i="1"/>
  <c r="G1570" i="1"/>
  <c r="H20" i="9"/>
  <c r="G20" i="9"/>
  <c r="F152" i="4"/>
  <c r="F312" i="4"/>
  <c r="D311" i="4"/>
  <c r="D643" i="4"/>
  <c r="F416" i="4"/>
  <c r="H286" i="9"/>
  <c r="E87" i="5"/>
  <c r="D1065" i="1" s="1"/>
  <c r="H289" i="9"/>
  <c r="E176" i="5"/>
  <c r="F242" i="5"/>
  <c r="D238" i="5"/>
  <c r="F45" i="4"/>
  <c r="F225" i="4"/>
  <c r="D224" i="4"/>
  <c r="F364" i="4"/>
  <c r="D363" i="4"/>
  <c r="E421" i="4"/>
  <c r="F469" i="4"/>
  <c r="D459" i="4"/>
  <c r="D420" i="4" s="1"/>
  <c r="F473" i="4"/>
  <c r="D472" i="4"/>
  <c r="F599" i="4"/>
  <c r="D593" i="4"/>
  <c r="G1440" i="1"/>
  <c r="I1440" i="1" s="1"/>
  <c r="G1442" i="1"/>
  <c r="I1442" i="1" s="1"/>
  <c r="G1444" i="1"/>
  <c r="I1444" i="1" s="1"/>
  <c r="D7" i="4"/>
  <c r="D163" i="4"/>
  <c r="F253" i="4"/>
  <c r="D252" i="4"/>
  <c r="D299" i="4"/>
  <c r="D644" i="4"/>
  <c r="E484" i="4"/>
  <c r="D478" i="1" s="1"/>
  <c r="F535" i="4"/>
  <c r="D529" i="4"/>
  <c r="D50" i="4"/>
  <c r="F83" i="4"/>
  <c r="F125" i="4"/>
  <c r="D351" i="4"/>
  <c r="F421" i="4"/>
  <c r="F485" i="4"/>
  <c r="D484" i="4"/>
  <c r="F130" i="6"/>
  <c r="D129" i="6"/>
  <c r="H30" i="3"/>
  <c r="D5" i="7"/>
  <c r="F417" i="4"/>
  <c r="D118" i="5"/>
  <c r="E35" i="6"/>
  <c r="D42" i="8"/>
  <c r="G291" i="9"/>
  <c r="E291" i="9" s="1"/>
  <c r="B291" i="9" s="1"/>
  <c r="F190" i="5"/>
  <c r="F36" i="6"/>
  <c r="D35" i="6"/>
  <c r="F122" i="6"/>
  <c r="D114" i="6"/>
  <c r="D12" i="5"/>
  <c r="F45" i="5"/>
  <c r="F70" i="5"/>
  <c r="D69" i="5"/>
  <c r="D177" i="5"/>
  <c r="F180" i="5"/>
  <c r="F207" i="5"/>
  <c r="D206" i="5"/>
  <c r="E111" i="9"/>
  <c r="B111" i="9" s="1"/>
  <c r="E287" i="9"/>
  <c r="B287" i="9" s="1"/>
  <c r="G278" i="9"/>
  <c r="E278" i="9" s="1"/>
  <c r="B278" i="9" s="1"/>
  <c r="G277" i="9"/>
  <c r="E277" i="9" s="1"/>
  <c r="B277" i="9" s="1"/>
  <c r="G165" i="9"/>
  <c r="E165" i="9" s="1"/>
  <c r="B165" i="9" s="1"/>
  <c r="H164" i="9"/>
  <c r="G208" i="9"/>
  <c r="E208" i="9" s="1"/>
  <c r="B208" i="9" s="1"/>
  <c r="G204" i="9"/>
  <c r="E204" i="9" s="1"/>
  <c r="B204" i="9" s="1"/>
  <c r="G200" i="9"/>
  <c r="E200" i="9" s="1"/>
  <c r="B200" i="9" s="1"/>
  <c r="G196" i="9"/>
  <c r="E196" i="9" s="1"/>
  <c r="B196" i="9" s="1"/>
  <c r="G192" i="9"/>
  <c r="E192" i="9" s="1"/>
  <c r="B192" i="9" s="1"/>
  <c r="G191" i="9"/>
  <c r="E191" i="9" s="1"/>
  <c r="G161" i="9"/>
  <c r="E161" i="9" s="1"/>
  <c r="B161" i="9" s="1"/>
  <c r="G209" i="9"/>
  <c r="E209" i="9" s="1"/>
  <c r="B209" i="9" s="1"/>
  <c r="G205" i="9"/>
  <c r="E205" i="9" s="1"/>
  <c r="B205" i="9" s="1"/>
  <c r="G201" i="9"/>
  <c r="E201" i="9" s="1"/>
  <c r="B201" i="9" s="1"/>
  <c r="G197" i="9"/>
  <c r="E197" i="9" s="1"/>
  <c r="B197" i="9" s="1"/>
  <c r="G193" i="9"/>
  <c r="E193" i="9" s="1"/>
  <c r="B193" i="9" s="1"/>
  <c r="G162" i="9"/>
  <c r="E162" i="9" s="1"/>
  <c r="B162" i="9" s="1"/>
  <c r="M212" i="9"/>
  <c r="G210" i="9"/>
  <c r="E210" i="9" s="1"/>
  <c r="B210" i="9" s="1"/>
  <c r="G206" i="9"/>
  <c r="E206" i="9" s="1"/>
  <c r="B206" i="9" s="1"/>
  <c r="G202" i="9"/>
  <c r="E202" i="9" s="1"/>
  <c r="B202" i="9" s="1"/>
  <c r="G198" i="9"/>
  <c r="E198" i="9" s="1"/>
  <c r="B198" i="9" s="1"/>
  <c r="G194" i="9"/>
  <c r="E194" i="9" s="1"/>
  <c r="B194" i="9" s="1"/>
  <c r="G163" i="9"/>
  <c r="E163" i="9" s="1"/>
  <c r="B163" i="9" s="1"/>
  <c r="L212" i="9"/>
  <c r="G211" i="9"/>
  <c r="E211" i="9" s="1"/>
  <c r="B211" i="9" s="1"/>
  <c r="G207" i="9"/>
  <c r="E207" i="9" s="1"/>
  <c r="B207" i="9" s="1"/>
  <c r="G203" i="9"/>
  <c r="E203" i="9" s="1"/>
  <c r="B203" i="9" s="1"/>
  <c r="G199" i="9"/>
  <c r="E199" i="9" s="1"/>
  <c r="B199" i="9" s="1"/>
  <c r="G195" i="9"/>
  <c r="E195" i="9" s="1"/>
  <c r="B195" i="9" s="1"/>
  <c r="L191" i="9"/>
  <c r="F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E164" i="9" s="1"/>
  <c r="B164" i="9" s="1"/>
  <c r="G160" i="9"/>
  <c r="E160" i="9" s="1"/>
  <c r="B160" i="9" s="1"/>
  <c r="I10" i="9"/>
  <c r="E286" i="9"/>
  <c r="B286" i="9" s="1"/>
  <c r="B217" i="9"/>
  <c r="B229" i="9"/>
  <c r="F215" i="9"/>
  <c r="B215" i="9" s="1"/>
  <c r="B221" i="9"/>
  <c r="B222" i="9"/>
  <c r="B243" i="9"/>
  <c r="B259" i="9"/>
  <c r="B269" i="9"/>
  <c r="F227" i="9"/>
  <c r="B227" i="9" s="1"/>
  <c r="F228" i="9"/>
  <c r="B228" i="9" s="1"/>
  <c r="B241" i="9"/>
  <c r="B247" i="9"/>
  <c r="B257" i="9"/>
  <c r="B263" i="9"/>
  <c r="F219" i="9"/>
  <c r="B219" i="9" s="1"/>
  <c r="F223" i="9"/>
  <c r="B223" i="9" s="1"/>
  <c r="F224" i="9"/>
  <c r="B224" i="9" s="1"/>
  <c r="I23" i="3" l="1"/>
  <c r="D1214" i="1"/>
  <c r="H1223" i="1"/>
  <c r="G1223" i="1"/>
  <c r="H292" i="9"/>
  <c r="D1183" i="1"/>
  <c r="E7" i="5"/>
  <c r="I20" i="3" s="1"/>
  <c r="H1519" i="1"/>
  <c r="G1519" i="1"/>
  <c r="H1499" i="1"/>
  <c r="G1499" i="1"/>
  <c r="I31" i="3"/>
  <c r="D1469" i="1"/>
  <c r="H1475" i="1"/>
  <c r="G1409" i="1"/>
  <c r="H1369" i="1"/>
  <c r="G1369" i="1"/>
  <c r="H24" i="3"/>
  <c r="C1299" i="1"/>
  <c r="F258" i="5"/>
  <c r="C1235" i="1"/>
  <c r="H1222" i="1"/>
  <c r="G1222" i="1"/>
  <c r="H1216" i="1"/>
  <c r="G1216" i="1"/>
  <c r="G1124" i="1"/>
  <c r="F134" i="5"/>
  <c r="C1112" i="1"/>
  <c r="G1007" i="1"/>
  <c r="H1007" i="1"/>
  <c r="G997" i="1"/>
  <c r="H997" i="1"/>
  <c r="F212" i="9"/>
  <c r="B212" i="9" s="1"/>
  <c r="E350" i="4"/>
  <c r="E407" i="4" s="1"/>
  <c r="D402" i="1" s="1"/>
  <c r="E151" i="4"/>
  <c r="E289" i="4" s="1"/>
  <c r="E6" i="4"/>
  <c r="D2" i="1" s="1"/>
  <c r="F215" i="4"/>
  <c r="C211" i="1"/>
  <c r="G184" i="1"/>
  <c r="H184" i="1"/>
  <c r="F139" i="4"/>
  <c r="C135" i="1"/>
  <c r="F106" i="4"/>
  <c r="C102" i="1"/>
  <c r="F82" i="4"/>
  <c r="C78" i="1"/>
  <c r="H25" i="1"/>
  <c r="F420" i="4"/>
  <c r="C414" i="1"/>
  <c r="G289" i="9"/>
  <c r="E289" i="9" s="1"/>
  <c r="B289" i="9" s="1"/>
  <c r="D176" i="5"/>
  <c r="C1154" i="1"/>
  <c r="F177" i="5"/>
  <c r="H25" i="3"/>
  <c r="F35" i="6"/>
  <c r="C1329" i="1"/>
  <c r="F484" i="4"/>
  <c r="C478" i="1"/>
  <c r="F351" i="4"/>
  <c r="C346" i="1"/>
  <c r="D350" i="4"/>
  <c r="F252" i="4"/>
  <c r="C248" i="1"/>
  <c r="G1065" i="1"/>
  <c r="H1065" i="1"/>
  <c r="B191" i="9"/>
  <c r="G292" i="9"/>
  <c r="F206" i="5"/>
  <c r="C1183" i="1"/>
  <c r="D68" i="5"/>
  <c r="F69" i="5"/>
  <c r="C1047" i="1"/>
  <c r="F118" i="5"/>
  <c r="C1096" i="1"/>
  <c r="F129" i="6"/>
  <c r="C1423" i="1"/>
  <c r="E68" i="5"/>
  <c r="F644" i="4"/>
  <c r="C638" i="1"/>
  <c r="F224" i="4"/>
  <c r="C220" i="1"/>
  <c r="D7" i="5"/>
  <c r="F12" i="5"/>
  <c r="C990" i="1"/>
  <c r="D1329" i="1"/>
  <c r="I25" i="3"/>
  <c r="F50" i="4"/>
  <c r="C46" i="1"/>
  <c r="F593" i="4"/>
  <c r="C587" i="1"/>
  <c r="H27" i="3"/>
  <c r="F114" i="6"/>
  <c r="C1408" i="1"/>
  <c r="K1432" i="9"/>
  <c r="G295" i="9"/>
  <c r="E295" i="9" s="1"/>
  <c r="B295" i="9" s="1"/>
  <c r="I34" i="3"/>
  <c r="C1517" i="1"/>
  <c r="D528" i="4"/>
  <c r="F529" i="4"/>
  <c r="C523" i="1"/>
  <c r="F163" i="4"/>
  <c r="C159" i="1"/>
  <c r="F472" i="4"/>
  <c r="C466" i="1"/>
  <c r="E420" i="4"/>
  <c r="D415" i="1"/>
  <c r="E175" i="5"/>
  <c r="D1152" i="1" s="1"/>
  <c r="I22" i="3"/>
  <c r="D1153" i="1"/>
  <c r="I1464" i="1"/>
  <c r="I1462" i="1"/>
  <c r="D6" i="4"/>
  <c r="F7" i="4"/>
  <c r="C3" i="1"/>
  <c r="F459" i="4"/>
  <c r="C453" i="1"/>
  <c r="F238" i="5"/>
  <c r="D237" i="5"/>
  <c r="C1215" i="1"/>
  <c r="F311" i="4"/>
  <c r="C306" i="1"/>
  <c r="D141" i="6"/>
  <c r="G294" i="9"/>
  <c r="E294" i="9" s="1"/>
  <c r="G297" i="9"/>
  <c r="E297" i="9" s="1"/>
  <c r="H29" i="3"/>
  <c r="C1436" i="1"/>
  <c r="E141" i="6"/>
  <c r="F299" i="4"/>
  <c r="C294" i="1"/>
  <c r="D298" i="4"/>
  <c r="D151" i="4"/>
  <c r="F363" i="4"/>
  <c r="C358" i="1"/>
  <c r="C637" i="1"/>
  <c r="F643" i="4"/>
  <c r="E20" i="9"/>
  <c r="I1479" i="1"/>
  <c r="I1468" i="1"/>
  <c r="I1457" i="1"/>
  <c r="I1447" i="1"/>
  <c r="I1466" i="1"/>
  <c r="E292" i="9" l="1"/>
  <c r="B292" i="9" s="1"/>
  <c r="D985" i="1"/>
  <c r="G1469" i="1"/>
  <c r="H1469" i="1"/>
  <c r="G1299" i="1"/>
  <c r="H1299" i="1"/>
  <c r="H1235" i="1"/>
  <c r="G1235" i="1"/>
  <c r="H1112" i="1"/>
  <c r="G1112" i="1"/>
  <c r="D345" i="1"/>
  <c r="E408" i="4"/>
  <c r="D403" i="1" s="1"/>
  <c r="I17" i="3"/>
  <c r="D147" i="1"/>
  <c r="E412" i="4"/>
  <c r="D407" i="1" s="1"/>
  <c r="I16" i="3"/>
  <c r="H211" i="1"/>
  <c r="G211" i="1"/>
  <c r="H135" i="1"/>
  <c r="G135" i="1"/>
  <c r="H102" i="1"/>
  <c r="G102" i="1"/>
  <c r="G78" i="1"/>
  <c r="H78" i="1"/>
  <c r="D289" i="4"/>
  <c r="D290" i="4" s="1"/>
  <c r="F151" i="4"/>
  <c r="H17" i="3"/>
  <c r="C147" i="1"/>
  <c r="F6" i="4"/>
  <c r="H16" i="3"/>
  <c r="C2" i="1"/>
  <c r="D412" i="4"/>
  <c r="G466" i="1"/>
  <c r="H466" i="1"/>
  <c r="D636" i="4"/>
  <c r="F528" i="4"/>
  <c r="C522" i="1"/>
  <c r="D6" i="5"/>
  <c r="H20" i="3"/>
  <c r="C985" i="1"/>
  <c r="F7" i="5"/>
  <c r="G1183" i="1"/>
  <c r="H1183" i="1"/>
  <c r="D408" i="4"/>
  <c r="F350" i="4"/>
  <c r="C345" i="1"/>
  <c r="G637" i="1"/>
  <c r="H637" i="1"/>
  <c r="D407" i="4"/>
  <c r="F298" i="4"/>
  <c r="C293" i="1"/>
  <c r="G1436" i="1"/>
  <c r="H1436" i="1"/>
  <c r="H28" i="3"/>
  <c r="F141" i="6"/>
  <c r="C1435" i="1"/>
  <c r="H9" i="3" s="1"/>
  <c r="G299" i="9"/>
  <c r="E299" i="9" s="1"/>
  <c r="G1215" i="1"/>
  <c r="H1215" i="1"/>
  <c r="G1517" i="1"/>
  <c r="H1517" i="1"/>
  <c r="H11" i="3"/>
  <c r="G1408" i="1"/>
  <c r="H1408" i="1"/>
  <c r="H220" i="1"/>
  <c r="G220" i="1"/>
  <c r="D1046" i="1"/>
  <c r="E6" i="5"/>
  <c r="I21" i="3"/>
  <c r="G1423" i="1"/>
  <c r="H1423" i="1"/>
  <c r="G1047" i="1"/>
  <c r="H1047" i="1"/>
  <c r="H346" i="1"/>
  <c r="G346" i="1"/>
  <c r="G1329" i="1"/>
  <c r="H1329" i="1"/>
  <c r="G1154" i="1"/>
  <c r="H1154" i="1"/>
  <c r="H414" i="1"/>
  <c r="G414" i="1"/>
  <c r="I28" i="3"/>
  <c r="D1435" i="1"/>
  <c r="G453" i="1"/>
  <c r="H453" i="1"/>
  <c r="H587" i="1"/>
  <c r="G587" i="1"/>
  <c r="E291" i="4"/>
  <c r="D287" i="1" s="1"/>
  <c r="D285" i="1"/>
  <c r="E413" i="4"/>
  <c r="E290" i="4"/>
  <c r="D286" i="1" s="1"/>
  <c r="G358" i="1"/>
  <c r="H358" i="1"/>
  <c r="H294" i="1"/>
  <c r="G294" i="1"/>
  <c r="F237" i="5"/>
  <c r="H23" i="3"/>
  <c r="C1214" i="1"/>
  <c r="G3" i="1"/>
  <c r="H3" i="1"/>
  <c r="H415" i="1"/>
  <c r="G415" i="1"/>
  <c r="G159" i="1"/>
  <c r="H159" i="1"/>
  <c r="H523" i="1"/>
  <c r="G523" i="1"/>
  <c r="G46" i="1"/>
  <c r="H46" i="1"/>
  <c r="G990" i="1"/>
  <c r="H990" i="1"/>
  <c r="H248" i="1"/>
  <c r="G248" i="1"/>
  <c r="F176" i="5"/>
  <c r="H22" i="3"/>
  <c r="D175" i="5"/>
  <c r="C1153" i="1"/>
  <c r="D635" i="4"/>
  <c r="E293" i="9"/>
  <c r="B294" i="9"/>
  <c r="B20" i="9"/>
  <c r="E19" i="9"/>
  <c r="B297" i="9"/>
  <c r="E296" i="9"/>
  <c r="I10" i="3" s="1"/>
  <c r="G306" i="1"/>
  <c r="H306" i="1"/>
  <c r="E635" i="4"/>
  <c r="D629" i="1" s="1"/>
  <c r="D414" i="1"/>
  <c r="E636" i="4"/>
  <c r="D630" i="1" s="1"/>
  <c r="G638" i="1"/>
  <c r="H638" i="1"/>
  <c r="G1096" i="1"/>
  <c r="H1096" i="1"/>
  <c r="H21" i="3"/>
  <c r="F68" i="5"/>
  <c r="C1046" i="1"/>
  <c r="H478" i="1"/>
  <c r="G478" i="1"/>
  <c r="E639" i="4" l="1"/>
  <c r="D633" i="1" s="1"/>
  <c r="G1153" i="1"/>
  <c r="H1153" i="1"/>
  <c r="F407" i="4"/>
  <c r="C402" i="1"/>
  <c r="G522" i="1"/>
  <c r="H522" i="1"/>
  <c r="F290" i="4"/>
  <c r="C286" i="1"/>
  <c r="G1046" i="1"/>
  <c r="H1046" i="1"/>
  <c r="F175" i="5"/>
  <c r="C1152" i="1"/>
  <c r="H276" i="9"/>
  <c r="D984" i="1"/>
  <c r="G1435" i="1"/>
  <c r="H1435" i="1"/>
  <c r="C403" i="1"/>
  <c r="F408" i="4"/>
  <c r="G985" i="1"/>
  <c r="H985" i="1"/>
  <c r="D639" i="4"/>
  <c r="F412" i="4"/>
  <c r="C407" i="1"/>
  <c r="D413" i="4"/>
  <c r="D414" i="4" s="1"/>
  <c r="D291" i="4"/>
  <c r="C285" i="1"/>
  <c r="F289" i="4"/>
  <c r="E298" i="9"/>
  <c r="I9" i="3" s="1"/>
  <c r="B299" i="9"/>
  <c r="G1214" i="1"/>
  <c r="H1214" i="1"/>
  <c r="E640" i="4"/>
  <c r="E415" i="4"/>
  <c r="D410" i="1" s="1"/>
  <c r="D408" i="1"/>
  <c r="E414" i="4"/>
  <c r="D409" i="1" s="1"/>
  <c r="H293" i="1"/>
  <c r="G293" i="1"/>
  <c r="F636" i="4"/>
  <c r="C630" i="1"/>
  <c r="H2" i="1"/>
  <c r="G2" i="1"/>
  <c r="G147" i="1"/>
  <c r="H147" i="1"/>
  <c r="F635" i="4"/>
  <c r="C629" i="1"/>
  <c r="K3" i="9"/>
  <c r="N3" i="9"/>
  <c r="I11" i="3"/>
  <c r="H345" i="1"/>
  <c r="G345" i="1"/>
  <c r="G282" i="9"/>
  <c r="E282" i="9" s="1"/>
  <c r="B282" i="9" s="1"/>
  <c r="G276" i="9"/>
  <c r="F6" i="5"/>
  <c r="C984" i="1"/>
  <c r="E276" i="9" l="1"/>
  <c r="B276" i="9" s="1"/>
  <c r="H8" i="3"/>
  <c r="G984" i="1"/>
  <c r="H984" i="1"/>
  <c r="H630" i="1"/>
  <c r="G630" i="1"/>
  <c r="H407" i="1"/>
  <c r="G407" i="1"/>
  <c r="G1152" i="1"/>
  <c r="H1152" i="1"/>
  <c r="H286" i="1"/>
  <c r="G286" i="1"/>
  <c r="H402" i="1"/>
  <c r="G402" i="1"/>
  <c r="H629" i="1"/>
  <c r="G629" i="1"/>
  <c r="H285" i="1"/>
  <c r="G285" i="1"/>
  <c r="F291" i="4"/>
  <c r="C287" i="1"/>
  <c r="F414" i="4"/>
  <c r="C409" i="1"/>
  <c r="E642" i="4"/>
  <c r="D634" i="1"/>
  <c r="E641" i="4"/>
  <c r="D640" i="4"/>
  <c r="D641" i="4" s="1"/>
  <c r="D415" i="4"/>
  <c r="F413" i="4"/>
  <c r="C408" i="1"/>
  <c r="C633" i="1"/>
  <c r="F639" i="4"/>
  <c r="G403" i="1"/>
  <c r="H403" i="1"/>
  <c r="E275" i="9" l="1"/>
  <c r="G633" i="1"/>
  <c r="H633" i="1"/>
  <c r="F415" i="4"/>
  <c r="C410" i="1"/>
  <c r="D636" i="1"/>
  <c r="E646" i="4"/>
  <c r="F641" i="4"/>
  <c r="C635" i="1"/>
  <c r="D642" i="4"/>
  <c r="F640" i="4"/>
  <c r="C634" i="1"/>
  <c r="H409" i="1"/>
  <c r="G409" i="1"/>
  <c r="H287" i="1"/>
  <c r="G287" i="1"/>
  <c r="G408" i="1"/>
  <c r="H408" i="1"/>
  <c r="E645" i="4"/>
  <c r="D635" i="1"/>
  <c r="M3" i="9"/>
  <c r="I8" i="3"/>
  <c r="I18" i="3" l="1"/>
  <c r="D639" i="1"/>
  <c r="H634" i="1"/>
  <c r="G634" i="1"/>
  <c r="H635" i="1"/>
  <c r="G635" i="1"/>
  <c r="G410" i="1"/>
  <c r="H410" i="1"/>
  <c r="D646" i="4"/>
  <c r="F642" i="4"/>
  <c r="C636" i="1"/>
  <c r="D640" i="1"/>
  <c r="I19" i="3"/>
  <c r="D645" i="4"/>
  <c r="H19" i="3" l="1"/>
  <c r="F646" i="4"/>
  <c r="C640" i="1"/>
  <c r="H636" i="1"/>
  <c r="G636" i="1"/>
  <c r="H7" i="3"/>
  <c r="H18" i="3"/>
  <c r="F645" i="4"/>
  <c r="C639" i="1"/>
  <c r="H640" i="1" l="1"/>
  <c r="G640" i="1"/>
  <c r="H639" i="1"/>
  <c r="G639" i="1"/>
  <c r="J3" i="9"/>
  <c r="I7" i="3"/>
  <c r="M272" i="9" l="1"/>
  <c r="L272" i="9"/>
  <c r="G18" i="9"/>
  <c r="H18" i="9"/>
  <c r="J8" i="9"/>
  <c r="G15" i="9"/>
  <c r="J5" i="9"/>
  <c r="L16" i="9"/>
  <c r="K5" i="9"/>
  <c r="J10" i="9"/>
  <c r="M16" i="9"/>
  <c r="J7" i="9"/>
  <c r="I12" i="9"/>
  <c r="I7" i="9"/>
  <c r="K13" i="9"/>
  <c r="K10" i="9"/>
  <c r="J9" i="9"/>
  <c r="H15" i="9"/>
  <c r="L15" i="9"/>
  <c r="J11" i="9"/>
  <c r="I9" i="9"/>
  <c r="H16" i="9"/>
  <c r="I6" i="9"/>
  <c r="K12" i="9"/>
  <c r="G17" i="9"/>
  <c r="J6" i="9"/>
  <c r="I11" i="9"/>
  <c r="H17" i="9"/>
  <c r="I8" i="9"/>
  <c r="M15" i="9"/>
  <c r="K8" i="9"/>
  <c r="J13" i="9"/>
  <c r="G16" i="9"/>
  <c r="K6" i="9"/>
  <c r="I17" i="9"/>
  <c r="I13" i="9"/>
  <c r="I5" i="9"/>
  <c r="K11" i="9"/>
  <c r="J17" i="9"/>
  <c r="K7" i="9"/>
  <c r="J12" i="9"/>
  <c r="K9" i="9"/>
  <c r="E5" i="9" l="1"/>
  <c r="B5" i="9" s="1"/>
  <c r="E16" i="9"/>
  <c r="E18" i="9"/>
  <c r="B18" i="9" s="1"/>
  <c r="E7" i="9"/>
  <c r="B7" i="9" s="1"/>
  <c r="E10" i="9"/>
  <c r="B10" i="9" s="1"/>
  <c r="E8" i="9"/>
  <c r="B8" i="9" s="1"/>
  <c r="E13" i="9"/>
  <c r="B13" i="9" s="1"/>
  <c r="E17" i="9"/>
  <c r="B17" i="9" s="1"/>
  <c r="F16" i="9"/>
  <c r="E11" i="9"/>
  <c r="B11" i="9" s="1"/>
  <c r="E6" i="9"/>
  <c r="B6" i="9" s="1"/>
  <c r="F15" i="9"/>
  <c r="E15" i="9"/>
  <c r="F272" i="9"/>
  <c r="E9" i="9"/>
  <c r="B9" i="9" s="1"/>
  <c r="E12" i="9"/>
  <c r="B12" i="9" s="1"/>
  <c r="F14" i="9" l="1"/>
  <c r="B16" i="9"/>
  <c r="E14" i="9"/>
  <c r="B15" i="9"/>
  <c r="E4" i="9"/>
  <c r="B272" i="9"/>
  <c r="F19" i="9"/>
  <c r="F3" i="9" l="1"/>
  <c r="E3" i="9"/>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<sst xmlns="http://schemas.openxmlformats.org/spreadsheetml/2006/main" count="4313" uniqueCount="3394">
  <si>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</si>
  <si>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</si>
  <si>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</si>
  <si>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</si>
  <si>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</si>
  <si>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</si>
  <si>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</si>
  <si>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</si>
  <si>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</si>
  <si>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</si>
  <si>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</si>
  <si>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</si>
  <si>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</si>
  <si>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</si>
  <si>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</si>
  <si>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</si>
  <si>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</si>
  <si>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</si>
  <si>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</si>
  <si>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</si>
  <si>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</si>
  <si>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</si>
  <si>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</si>
  <si>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</si>
  <si>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</si>
  <si>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</si>
  <si>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</si>
  <si>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</si>
  <si>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</si>
  <si>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</si>
  <si>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</si>
  <si>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MARUŠEVEC</t>
  </si>
  <si>
    <t>BILANCA</t>
  </si>
  <si>
    <t>RAS funkcijski</t>
  </si>
  <si>
    <t>Razina:</t>
  </si>
  <si>
    <t>22</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</si>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</sst>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13843569</v>
      </c>
      <c r="D2" s="6">
        <f>'PR-RAS'!E6</f>
        <v>17481231.650000002</v>
      </c>
      <c r="E2" s="6">
        <v>0</v>
      </c>
      <c r="F2" s="6">
        <v>0</v>
      </c>
      <c r="G2" s="7">
        <f t="shared" ref="G2:G264" si="0">(B2/1000)*(C2*1+D2*2)</f>
        <v>48806.032300000006</v>
      </c>
      <c r="H2" s="7">
        <f t="shared" ref="H2:H264" si="1">ABS(C2-ROUND(C2,0))+ABS(D2-ROUND(D2,0))</f>
        <v>0.34999999776482582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6646805</v>
      </c>
      <c r="D3" s="1">
        <f>'PR-RAS'!E7</f>
        <v>8664903.3300000001</v>
      </c>
      <c r="E3" s="1">
        <v>0</v>
      </c>
      <c r="F3" s="1">
        <v>0</v>
      </c>
      <c r="G3" s="2">
        <f t="shared" si="0"/>
        <v>47953.223320000005</v>
      </c>
      <c r="H3" s="2">
        <f t="shared" si="1"/>
        <v>0.33000000007450581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6322733</v>
      </c>
      <c r="D4" s="1">
        <f>'PR-RAS'!E8</f>
        <v>8245522.8499999996</v>
      </c>
      <c r="E4" s="1">
        <v>0</v>
      </c>
      <c r="F4" s="1">
        <v>0</v>
      </c>
      <c r="G4" s="2">
        <f t="shared" si="0"/>
        <v>68441.3361</v>
      </c>
      <c r="H4" s="2">
        <f t="shared" si="1"/>
        <v>0.15000000037252903</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6322733</v>
      </c>
      <c r="D5" s="1">
        <f>'PR-RAS'!E9</f>
        <v>9694633.5</v>
      </c>
      <c r="E5" s="1">
        <v>0</v>
      </c>
      <c r="F5" s="1">
        <v>0</v>
      </c>
      <c r="G5" s="2">
        <f t="shared" si="0"/>
        <v>102848</v>
      </c>
      <c r="H5" s="2">
        <f t="shared" si="1"/>
        <v>0.5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1449110.65</v>
      </c>
      <c r="E11" s="1">
        <v>0</v>
      </c>
      <c r="F11" s="1">
        <v>0</v>
      </c>
      <c r="G11" s="2">
        <f t="shared" si="0"/>
        <v>28982.213</v>
      </c>
      <c r="H11" s="2">
        <f t="shared" si="1"/>
        <v>0.35000000009313226</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252327</v>
      </c>
      <c r="D19" s="1">
        <f>'PR-RAS'!E23</f>
        <v>317160.39</v>
      </c>
      <c r="E19" s="1">
        <v>0</v>
      </c>
      <c r="F19" s="1">
        <v>0</v>
      </c>
      <c r="G19" s="2">
        <f t="shared" si="0"/>
        <v>15959.660039999999</v>
      </c>
      <c r="H19" s="2">
        <f t="shared" si="1"/>
        <v>0.39000000001396984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25207</v>
      </c>
      <c r="D20" s="1">
        <f>'PR-RAS'!E24</f>
        <v>6882.38</v>
      </c>
      <c r="E20" s="1">
        <v>0</v>
      </c>
      <c r="F20" s="1">
        <v>0</v>
      </c>
      <c r="G20" s="2">
        <f t="shared" si="0"/>
        <v>740.46343999999999</v>
      </c>
      <c r="H20" s="2">
        <f t="shared" si="1"/>
        <v>0.38000000000010914</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227120</v>
      </c>
      <c r="D23" s="1">
        <f>'PR-RAS'!E27</f>
        <v>310278.01</v>
      </c>
      <c r="E23" s="1">
        <v>0</v>
      </c>
      <c r="F23" s="1">
        <v>0</v>
      </c>
      <c r="G23" s="2">
        <f t="shared" si="0"/>
        <v>18648.872439999999</v>
      </c>
      <c r="H23" s="2">
        <f t="shared" si="1"/>
        <v>1.0000000009313226E-2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71745</v>
      </c>
      <c r="D25" s="1">
        <f>'PR-RAS'!E29</f>
        <v>102220.09</v>
      </c>
      <c r="E25" s="1">
        <v>0</v>
      </c>
      <c r="F25" s="1">
        <v>0</v>
      </c>
      <c r="G25" s="2">
        <f t="shared" si="0"/>
        <v>6628.4443199999996</v>
      </c>
      <c r="H25" s="2">
        <f t="shared" si="1"/>
        <v>8.999999999650754E-2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71745</v>
      </c>
      <c r="D27" s="1">
        <f>'PR-RAS'!E31</f>
        <v>102220.09</v>
      </c>
      <c r="E27" s="1">
        <v>0</v>
      </c>
      <c r="F27" s="1">
        <v>0</v>
      </c>
      <c r="G27" s="2">
        <f t="shared" si="0"/>
        <v>7180.8146799999995</v>
      </c>
      <c r="H27" s="2">
        <f t="shared" si="1"/>
        <v>8.999999999650754E-2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6116488</v>
      </c>
      <c r="D46" s="1">
        <f>'PR-RAS'!E50</f>
        <v>7731314.8099999996</v>
      </c>
      <c r="E46" s="1">
        <v>0</v>
      </c>
      <c r="F46" s="1">
        <v>0</v>
      </c>
      <c r="G46" s="2">
        <f t="shared" si="0"/>
        <v>971060.29289999988</v>
      </c>
      <c r="H46" s="2">
        <f t="shared" si="1"/>
        <v>0.19000000040978193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5642188</v>
      </c>
      <c r="D55" s="1">
        <f>'PR-RAS'!E59</f>
        <v>7471481.79</v>
      </c>
      <c r="E55" s="1">
        <v>0</v>
      </c>
      <c r="F55" s="1">
        <v>0</v>
      </c>
      <c r="G55" s="2">
        <f t="shared" si="0"/>
        <v>1111598.1853199999</v>
      </c>
      <c r="H55" s="2">
        <f t="shared" si="1"/>
        <v>0.2099999999627471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5081848</v>
      </c>
      <c r="D56" s="1">
        <f>'PR-RAS'!E60</f>
        <v>4930990.24</v>
      </c>
      <c r="E56" s="1">
        <v>0</v>
      </c>
      <c r="F56" s="1">
        <v>0</v>
      </c>
      <c r="G56" s="2">
        <f t="shared" si="0"/>
        <v>821910.56640000001</v>
      </c>
      <c r="H56" s="2">
        <f t="shared" si="1"/>
        <v>0.24000000022351742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560340</v>
      </c>
      <c r="D57" s="1">
        <f>'PR-RAS'!E61</f>
        <v>2540491.5499999998</v>
      </c>
      <c r="E57" s="1">
        <v>0</v>
      </c>
      <c r="F57" s="1">
        <v>0</v>
      </c>
      <c r="G57" s="2">
        <f t="shared" si="0"/>
        <v>315914.09359999996</v>
      </c>
      <c r="H57" s="2">
        <f t="shared" si="1"/>
        <v>0.45000000018626451</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222300</v>
      </c>
      <c r="D58" s="1">
        <f>'PR-RAS'!E62</f>
        <v>259833.02</v>
      </c>
      <c r="E58" s="1">
        <v>0</v>
      </c>
      <c r="F58" s="1">
        <v>0</v>
      </c>
      <c r="G58" s="2">
        <f t="shared" si="0"/>
        <v>42292.064280000006</v>
      </c>
      <c r="H58" s="2">
        <f t="shared" si="1"/>
        <v>1.9999999989522621E-2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88907</v>
      </c>
      <c r="D59" s="1">
        <f>'PR-RAS'!E63</f>
        <v>31833.02</v>
      </c>
      <c r="E59" s="1">
        <v>0</v>
      </c>
      <c r="F59" s="1">
        <v>0</v>
      </c>
      <c r="G59" s="2">
        <f t="shared" si="0"/>
        <v>8849.2363200000018</v>
      </c>
      <c r="H59" s="2">
        <f t="shared" si="1"/>
        <v>2.0000000000436557E-2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133393</v>
      </c>
      <c r="D60" s="1">
        <f>'PR-RAS'!E64</f>
        <v>228000</v>
      </c>
      <c r="E60" s="1">
        <v>0</v>
      </c>
      <c r="F60" s="1">
        <v>0</v>
      </c>
      <c r="G60" s="2">
        <f t="shared" si="0"/>
        <v>34774.186999999998</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252000</v>
      </c>
      <c r="D70" s="1">
        <f>'PR-RAS'!E74</f>
        <v>0</v>
      </c>
      <c r="E70" s="1">
        <v>0</v>
      </c>
      <c r="F70" s="1">
        <v>0</v>
      </c>
      <c r="G70" s="2">
        <f t="shared" si="0"/>
        <v>17388</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252000</v>
      </c>
      <c r="D72" s="1">
        <f>'PR-RAS'!E76</f>
        <v>0</v>
      </c>
      <c r="E72" s="1">
        <v>0</v>
      </c>
      <c r="F72" s="1">
        <v>0</v>
      </c>
      <c r="G72" s="2">
        <f t="shared" si="0"/>
        <v>17892</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86670</v>
      </c>
      <c r="D78" s="1">
        <f>'PR-RAS'!E82</f>
        <v>126045.25</v>
      </c>
      <c r="E78" s="1">
        <v>0</v>
      </c>
      <c r="F78" s="1">
        <v>0</v>
      </c>
      <c r="G78" s="2">
        <f t="shared" si="0"/>
        <v>26084.558499999999</v>
      </c>
      <c r="H78" s="2">
        <f t="shared" si="1"/>
        <v>0.25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320</v>
      </c>
      <c r="D79" s="1">
        <f>'PR-RAS'!E83</f>
        <v>3016.45</v>
      </c>
      <c r="E79" s="1">
        <v>0</v>
      </c>
      <c r="F79" s="1">
        <v>0</v>
      </c>
      <c r="G79" s="2">
        <f t="shared" si="0"/>
        <v>495.52619999999996</v>
      </c>
      <c r="H79" s="2">
        <f t="shared" si="1"/>
        <v>0.4499999999998181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277</v>
      </c>
      <c r="D81" s="1">
        <f>'PR-RAS'!E85</f>
        <v>21.43</v>
      </c>
      <c r="E81" s="1">
        <v>0</v>
      </c>
      <c r="F81" s="1">
        <v>0</v>
      </c>
      <c r="G81" s="2">
        <f t="shared" si="0"/>
        <v>25.588800000000003</v>
      </c>
      <c r="H81" s="2">
        <f t="shared" si="1"/>
        <v>0.42999999999999972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43</v>
      </c>
      <c r="D82" s="1">
        <f>'PR-RAS'!E86</f>
        <v>2995.02</v>
      </c>
      <c r="E82" s="1">
        <v>0</v>
      </c>
      <c r="F82" s="1">
        <v>0</v>
      </c>
      <c r="G82" s="2">
        <f t="shared" si="0"/>
        <v>488.67624000000001</v>
      </c>
      <c r="H82" s="2">
        <f t="shared" si="1"/>
        <v>1.999999999998181E-2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86350</v>
      </c>
      <c r="D87" s="1">
        <f>'PR-RAS'!E91</f>
        <v>123028.8</v>
      </c>
      <c r="E87" s="1">
        <v>0</v>
      </c>
      <c r="F87" s="1">
        <v>0</v>
      </c>
      <c r="G87" s="2">
        <f t="shared" si="0"/>
        <v>28587.053599999996</v>
      </c>
      <c r="H87" s="2">
        <f t="shared" si="1"/>
        <v>0.19999999999708962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24192</v>
      </c>
      <c r="D88" s="1">
        <f>'PR-RAS'!E92</f>
        <v>4200</v>
      </c>
      <c r="E88" s="1">
        <v>0</v>
      </c>
      <c r="F88" s="1">
        <v>0</v>
      </c>
      <c r="G88" s="2">
        <f t="shared" si="0"/>
        <v>2835.5039999999999</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15433</v>
      </c>
      <c r="D89" s="1">
        <f>'PR-RAS'!E93</f>
        <v>39085</v>
      </c>
      <c r="E89" s="1">
        <v>0</v>
      </c>
      <c r="F89" s="1">
        <v>0</v>
      </c>
      <c r="G89" s="2">
        <f t="shared" si="0"/>
        <v>8237.0640000000003</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46725</v>
      </c>
      <c r="D90" s="1">
        <f>'PR-RAS'!E94</f>
        <v>79743.8</v>
      </c>
      <c r="E90" s="1">
        <v>0</v>
      </c>
      <c r="F90" s="1">
        <v>0</v>
      </c>
      <c r="G90" s="2">
        <f t="shared" si="0"/>
        <v>18352.921399999999</v>
      </c>
      <c r="H90" s="2">
        <f t="shared" si="1"/>
        <v>0.19999999999708962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911147</v>
      </c>
      <c r="D102" s="1">
        <f>'PR-RAS'!E106</f>
        <v>869442.85000000009</v>
      </c>
      <c r="E102" s="1">
        <v>0</v>
      </c>
      <c r="F102" s="1">
        <v>0</v>
      </c>
      <c r="G102" s="2">
        <f t="shared" si="0"/>
        <v>267653.30270000006</v>
      </c>
      <c r="H102" s="2">
        <f t="shared" si="1"/>
        <v>0.14999999990686774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8041</v>
      </c>
      <c r="D103" s="1">
        <f>'PR-RAS'!E107</f>
        <v>11318.88</v>
      </c>
      <c r="E103" s="1">
        <v>0</v>
      </c>
      <c r="F103" s="1">
        <v>0</v>
      </c>
      <c r="G103" s="2">
        <f t="shared" si="0"/>
        <v>3129.2335199999998</v>
      </c>
      <c r="H103" s="2">
        <f t="shared" si="1"/>
        <v>0.12000000000080036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8041</v>
      </c>
      <c r="D107" s="1">
        <f>'PR-RAS'!E111</f>
        <v>11318.88</v>
      </c>
      <c r="E107" s="1">
        <v>0</v>
      </c>
      <c r="F107" s="1">
        <v>0</v>
      </c>
      <c r="G107" s="2">
        <f t="shared" si="0"/>
        <v>3251.9485599999998</v>
      </c>
      <c r="H107" s="2">
        <f t="shared" si="1"/>
        <v>0.12000000000080036</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174959</v>
      </c>
      <c r="D108" s="1">
        <f>'PR-RAS'!E112</f>
        <v>142305.69</v>
      </c>
      <c r="E108" s="1">
        <v>0</v>
      </c>
      <c r="F108" s="1">
        <v>0</v>
      </c>
      <c r="G108" s="2">
        <f t="shared" si="0"/>
        <v>49174.030659999997</v>
      </c>
      <c r="H108" s="2">
        <f t="shared" si="1"/>
        <v>0.30999999999767169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2366</v>
      </c>
      <c r="D110" s="1">
        <f>'PR-RAS'!E114</f>
        <v>2493.42</v>
      </c>
      <c r="E110" s="1">
        <v>0</v>
      </c>
      <c r="F110" s="1">
        <v>0</v>
      </c>
      <c r="G110" s="2">
        <f t="shared" si="0"/>
        <v>801.45956000000001</v>
      </c>
      <c r="H110" s="2">
        <f t="shared" si="1"/>
        <v>0.42000000000007276</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77624</v>
      </c>
      <c r="D111" s="1">
        <f>'PR-RAS'!E115</f>
        <v>60051.57</v>
      </c>
      <c r="E111" s="1">
        <v>0</v>
      </c>
      <c r="F111" s="1">
        <v>0</v>
      </c>
      <c r="G111" s="2">
        <f t="shared" si="0"/>
        <v>21749.985400000001</v>
      </c>
      <c r="H111" s="2">
        <f t="shared" si="1"/>
        <v>0.43000000000029104</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94969</v>
      </c>
      <c r="D113" s="1">
        <f>'PR-RAS'!E117</f>
        <v>79760.7</v>
      </c>
      <c r="E113" s="1">
        <v>0</v>
      </c>
      <c r="F113" s="1">
        <v>0</v>
      </c>
      <c r="G113" s="2">
        <f t="shared" si="0"/>
        <v>28502.924800000001</v>
      </c>
      <c r="H113" s="2">
        <f t="shared" si="1"/>
        <v>0.30000000000291038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728147</v>
      </c>
      <c r="D116" s="1">
        <f>'PR-RAS'!E120</f>
        <v>715818.28</v>
      </c>
      <c r="E116" s="1">
        <v>0</v>
      </c>
      <c r="F116" s="1">
        <v>0</v>
      </c>
      <c r="G116" s="2">
        <f t="shared" si="0"/>
        <v>248375.10940000002</v>
      </c>
      <c r="H116" s="2">
        <f t="shared" si="1"/>
        <v>0.28000000002793968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48017</v>
      </c>
      <c r="D117" s="1">
        <f>'PR-RAS'!E121</f>
        <v>80651.070000000007</v>
      </c>
      <c r="E117" s="1">
        <v>0</v>
      </c>
      <c r="F117" s="1">
        <v>0</v>
      </c>
      <c r="G117" s="2">
        <f t="shared" si="0"/>
        <v>24281.020240000002</v>
      </c>
      <c r="H117" s="2">
        <f t="shared" si="1"/>
        <v>7.0000000006984919E-2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680130</v>
      </c>
      <c r="D118" s="1">
        <f>'PR-RAS'!E122</f>
        <v>635167.21</v>
      </c>
      <c r="E118" s="1">
        <v>0</v>
      </c>
      <c r="F118" s="1">
        <v>0</v>
      </c>
      <c r="G118" s="2">
        <f t="shared" si="0"/>
        <v>228204.33714000002</v>
      </c>
      <c r="H118" s="2">
        <f t="shared" si="1"/>
        <v>0.2099999999627471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76642</v>
      </c>
      <c r="D120" s="1">
        <f>'PR-RAS'!E124</f>
        <v>74175.34</v>
      </c>
      <c r="E120" s="1">
        <v>0</v>
      </c>
      <c r="F120" s="1">
        <v>0</v>
      </c>
      <c r="G120" s="2">
        <f t="shared" si="0"/>
        <v>26774.128919999999</v>
      </c>
      <c r="H120" s="2">
        <f t="shared" si="1"/>
        <v>0.33999999999650754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76642</v>
      </c>
      <c r="D121" s="1">
        <f>'PR-RAS'!E125</f>
        <v>74175.34</v>
      </c>
      <c r="E121" s="1">
        <v>0</v>
      </c>
      <c r="F121" s="1">
        <v>0</v>
      </c>
      <c r="G121" s="2">
        <f t="shared" si="0"/>
        <v>26999.121599999999</v>
      </c>
      <c r="H121" s="2">
        <f t="shared" si="1"/>
        <v>0.33999999999650754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76642</v>
      </c>
      <c r="D123" s="1">
        <f>'PR-RAS'!E127</f>
        <v>74175.34</v>
      </c>
      <c r="E123" s="1">
        <v>0</v>
      </c>
      <c r="F123" s="1">
        <v>0</v>
      </c>
      <c r="G123" s="2">
        <f t="shared" si="0"/>
        <v>27449.106959999997</v>
      </c>
      <c r="H123" s="2">
        <f t="shared" si="1"/>
        <v>0.33999999999650754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5817</v>
      </c>
      <c r="D135" s="1">
        <f>'PR-RAS'!E139</f>
        <v>15350.07</v>
      </c>
      <c r="E135" s="1">
        <v>0</v>
      </c>
      <c r="F135" s="1">
        <v>0</v>
      </c>
      <c r="G135" s="2">
        <f t="shared" si="0"/>
        <v>4893.2967600000002</v>
      </c>
      <c r="H135" s="2">
        <f t="shared" si="1"/>
        <v>6.9999999999708962E-2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4300</v>
      </c>
      <c r="D136" s="1">
        <f>'PR-RAS'!E140</f>
        <v>12451.16</v>
      </c>
      <c r="E136" s="1">
        <v>0</v>
      </c>
      <c r="F136" s="1">
        <v>0</v>
      </c>
      <c r="G136" s="2">
        <f t="shared" si="0"/>
        <v>3942.3132000000001</v>
      </c>
      <c r="H136" s="2">
        <f t="shared" si="1"/>
        <v>0.15999999999985448</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4300</v>
      </c>
      <c r="D145" s="1">
        <f>'PR-RAS'!E149</f>
        <v>12451.16</v>
      </c>
      <c r="E145" s="1">
        <v>0</v>
      </c>
      <c r="F145" s="1">
        <v>0</v>
      </c>
      <c r="G145" s="2">
        <f t="shared" si="0"/>
        <v>4205.1340799999998</v>
      </c>
      <c r="H145" s="2">
        <f t="shared" si="1"/>
        <v>0.15999999999985448</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1517</v>
      </c>
      <c r="D146" s="1">
        <f>'PR-RAS'!E150</f>
        <v>2898.91</v>
      </c>
      <c r="E146" s="1">
        <v>0</v>
      </c>
      <c r="F146" s="1">
        <v>0</v>
      </c>
      <c r="G146" s="2">
        <f t="shared" si="0"/>
        <v>1060.6488999999999</v>
      </c>
      <c r="H146" s="2">
        <f t="shared" si="1"/>
        <v>9.0000000000145519E-2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10604981</v>
      </c>
      <c r="D147" s="1">
        <f>'PR-RAS'!E151</f>
        <v>12036274.809999999</v>
      </c>
      <c r="E147" s="1">
        <v>0</v>
      </c>
      <c r="F147" s="1">
        <v>0</v>
      </c>
      <c r="G147" s="2">
        <f t="shared" si="0"/>
        <v>5062919.470519999</v>
      </c>
      <c r="H147" s="2">
        <f t="shared" si="1"/>
        <v>0.19000000134110451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1141365</v>
      </c>
      <c r="D148" s="1">
        <f>'PR-RAS'!E152</f>
        <v>993705.59000000008</v>
      </c>
      <c r="E148" s="1">
        <v>0</v>
      </c>
      <c r="F148" s="1">
        <v>0</v>
      </c>
      <c r="G148" s="2">
        <f t="shared" si="0"/>
        <v>459930.09846000001</v>
      </c>
      <c r="H148" s="2">
        <f t="shared" si="1"/>
        <v>0.40999999991618097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956390</v>
      </c>
      <c r="D149" s="1">
        <f>'PR-RAS'!E153</f>
        <v>804896.67</v>
      </c>
      <c r="E149" s="1">
        <v>0</v>
      </c>
      <c r="F149" s="1">
        <v>0</v>
      </c>
      <c r="G149" s="2">
        <f t="shared" si="0"/>
        <v>379795.13431999995</v>
      </c>
      <c r="H149" s="2">
        <f t="shared" si="1"/>
        <v>0.32999999995809048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956390</v>
      </c>
      <c r="D150" s="1">
        <f>'PR-RAS'!E154</f>
        <v>804896.67</v>
      </c>
      <c r="E150" s="1">
        <v>0</v>
      </c>
      <c r="F150" s="1">
        <v>0</v>
      </c>
      <c r="G150" s="2">
        <f t="shared" si="0"/>
        <v>382361.31765999994</v>
      </c>
      <c r="H150" s="2">
        <f t="shared" si="1"/>
        <v>0.32999999995809048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46182</v>
      </c>
      <c r="D154" s="1">
        <f>'PR-RAS'!E158</f>
        <v>66253.05</v>
      </c>
      <c r="E154" s="1">
        <v>0</v>
      </c>
      <c r="F154" s="1">
        <v>0</v>
      </c>
      <c r="G154" s="2">
        <f t="shared" si="0"/>
        <v>27339.279300000002</v>
      </c>
      <c r="H154" s="2">
        <f t="shared" si="1"/>
        <v>5.0000000002910383E-2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138793</v>
      </c>
      <c r="D155" s="1">
        <f>'PR-RAS'!E159</f>
        <v>122555.87</v>
      </c>
      <c r="E155" s="1">
        <v>0</v>
      </c>
      <c r="F155" s="1">
        <v>0</v>
      </c>
      <c r="G155" s="2">
        <f t="shared" si="0"/>
        <v>59121.329959999995</v>
      </c>
      <c r="H155" s="2">
        <f t="shared" si="1"/>
        <v>0.13000000000465661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138793</v>
      </c>
      <c r="D157" s="1">
        <f>'PR-RAS'!E161</f>
        <v>122555.87</v>
      </c>
      <c r="E157" s="1">
        <v>0</v>
      </c>
      <c r="F157" s="1">
        <v>0</v>
      </c>
      <c r="G157" s="2">
        <f t="shared" si="0"/>
        <v>59889.139439999999</v>
      </c>
      <c r="H157" s="2">
        <f t="shared" si="1"/>
        <v>0.13000000000465661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3653154</v>
      </c>
      <c r="D159" s="1">
        <f>'PR-RAS'!E163</f>
        <v>5204666.13</v>
      </c>
      <c r="E159" s="1">
        <v>0</v>
      </c>
      <c r="F159" s="1">
        <v>0</v>
      </c>
      <c r="G159" s="2">
        <f t="shared" si="0"/>
        <v>2221872.8290800001</v>
      </c>
      <c r="H159" s="2">
        <f t="shared" si="1"/>
        <v>0.12999999988824129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63648</v>
      </c>
      <c r="D160" s="1">
        <f>'PR-RAS'!E164</f>
        <v>53558.259999999995</v>
      </c>
      <c r="E160" s="1">
        <v>0</v>
      </c>
      <c r="F160" s="1">
        <v>0</v>
      </c>
      <c r="G160" s="2">
        <f t="shared" si="0"/>
        <v>27151.558679999998</v>
      </c>
      <c r="H160" s="2">
        <f t="shared" si="1"/>
        <v>0.25999999999476131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18820</v>
      </c>
      <c r="D161" s="1">
        <f>'PR-RAS'!E165</f>
        <v>16893.259999999998</v>
      </c>
      <c r="E161" s="1">
        <v>0</v>
      </c>
      <c r="F161" s="1">
        <v>0</v>
      </c>
      <c r="G161" s="2">
        <f t="shared" si="0"/>
        <v>8417.0432000000001</v>
      </c>
      <c r="H161" s="2">
        <f t="shared" si="1"/>
        <v>0.25999999999839929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41418</v>
      </c>
      <c r="D162" s="1">
        <f>'PR-RAS'!E166</f>
        <v>28140</v>
      </c>
      <c r="E162" s="1">
        <v>0</v>
      </c>
      <c r="F162" s="1">
        <v>0</v>
      </c>
      <c r="G162" s="2">
        <f t="shared" si="0"/>
        <v>15729.378000000001</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3410</v>
      </c>
      <c r="D163" s="1">
        <f>'PR-RAS'!E167</f>
        <v>8525</v>
      </c>
      <c r="E163" s="1">
        <v>0</v>
      </c>
      <c r="F163" s="1">
        <v>0</v>
      </c>
      <c r="G163" s="2">
        <f t="shared" si="0"/>
        <v>3314.52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583550</v>
      </c>
      <c r="D165" s="1">
        <f>'PR-RAS'!E169</f>
        <v>936068.69</v>
      </c>
      <c r="E165" s="1">
        <v>0</v>
      </c>
      <c r="F165" s="1">
        <v>0</v>
      </c>
      <c r="G165" s="2">
        <f t="shared" si="0"/>
        <v>402732.73031999997</v>
      </c>
      <c r="H165" s="2">
        <f t="shared" si="1"/>
        <v>0.31000000005587935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24326</v>
      </c>
      <c r="D166" s="1">
        <f>'PR-RAS'!E170</f>
        <v>27914.959999999999</v>
      </c>
      <c r="E166" s="1">
        <v>0</v>
      </c>
      <c r="F166" s="1">
        <v>0</v>
      </c>
      <c r="G166" s="2">
        <f t="shared" si="0"/>
        <v>13225.7268</v>
      </c>
      <c r="H166" s="2">
        <f t="shared" si="1"/>
        <v>4.0000000000873115E-2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422100</v>
      </c>
      <c r="D168" s="1">
        <f>'PR-RAS'!E172</f>
        <v>694080.98</v>
      </c>
      <c r="E168" s="1">
        <v>0</v>
      </c>
      <c r="F168" s="1">
        <v>0</v>
      </c>
      <c r="G168" s="2">
        <f t="shared" si="0"/>
        <v>302313.74732000002</v>
      </c>
      <c r="H168" s="2">
        <f t="shared" si="1"/>
        <v>2.0000000018626451E-2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126081</v>
      </c>
      <c r="D169" s="1">
        <f>'PR-RAS'!E173</f>
        <v>211287.73</v>
      </c>
      <c r="E169" s="1">
        <v>0</v>
      </c>
      <c r="F169" s="1">
        <v>0</v>
      </c>
      <c r="G169" s="2">
        <f t="shared" si="0"/>
        <v>92174.285279999996</v>
      </c>
      <c r="H169" s="2">
        <f t="shared" si="1"/>
        <v>0.26999999998952262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11043</v>
      </c>
      <c r="D170" s="1">
        <f>'PR-RAS'!E174</f>
        <v>2785.02</v>
      </c>
      <c r="E170" s="1">
        <v>0</v>
      </c>
      <c r="F170" s="1">
        <v>0</v>
      </c>
      <c r="G170" s="2">
        <f t="shared" si="0"/>
        <v>2807.6037600000004</v>
      </c>
      <c r="H170" s="2">
        <f t="shared" si="1"/>
        <v>1.999999999998181E-2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2069825</v>
      </c>
      <c r="D173" s="1">
        <f>'PR-RAS'!E177</f>
        <v>2630225.2199999997</v>
      </c>
      <c r="E173" s="1">
        <v>0</v>
      </c>
      <c r="F173" s="1">
        <v>0</v>
      </c>
      <c r="G173" s="2">
        <f t="shared" si="0"/>
        <v>1260807.3756799998</v>
      </c>
      <c r="H173" s="2">
        <f t="shared" si="1"/>
        <v>0.21999999973922968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66845</v>
      </c>
      <c r="D174" s="1">
        <f>'PR-RAS'!E178</f>
        <v>84861.33</v>
      </c>
      <c r="E174" s="1">
        <v>0</v>
      </c>
      <c r="F174" s="1">
        <v>0</v>
      </c>
      <c r="G174" s="2">
        <f t="shared" si="0"/>
        <v>40926.205179999997</v>
      </c>
      <c r="H174" s="2">
        <f t="shared" si="1"/>
        <v>0.33000000000174623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942032</v>
      </c>
      <c r="D175" s="1">
        <f>'PR-RAS'!E179</f>
        <v>1067646.98</v>
      </c>
      <c r="E175" s="1">
        <v>0</v>
      </c>
      <c r="F175" s="1">
        <v>0</v>
      </c>
      <c r="G175" s="2">
        <f t="shared" si="0"/>
        <v>535454.7170399999</v>
      </c>
      <c r="H175" s="2">
        <f t="shared" si="1"/>
        <v>2.0000000018626451E-2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135902</v>
      </c>
      <c r="D176" s="1">
        <f>'PR-RAS'!E180</f>
        <v>150583.72</v>
      </c>
      <c r="E176" s="1">
        <v>0</v>
      </c>
      <c r="F176" s="1">
        <v>0</v>
      </c>
      <c r="G176" s="2">
        <f t="shared" si="0"/>
        <v>76487.152000000002</v>
      </c>
      <c r="H176" s="2">
        <f t="shared" si="1"/>
        <v>0.27999999999883585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320613</v>
      </c>
      <c r="D177" s="1">
        <f>'PR-RAS'!E181</f>
        <v>359359.76</v>
      </c>
      <c r="E177" s="1">
        <v>0</v>
      </c>
      <c r="F177" s="1">
        <v>0</v>
      </c>
      <c r="G177" s="2">
        <f t="shared" si="0"/>
        <v>182922.52351999999</v>
      </c>
      <c r="H177" s="2">
        <f t="shared" si="1"/>
        <v>0.23999999999068677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12392</v>
      </c>
      <c r="D178" s="1">
        <f>'PR-RAS'!E182</f>
        <v>16987.7</v>
      </c>
      <c r="E178" s="1">
        <v>0</v>
      </c>
      <c r="F178" s="1">
        <v>0</v>
      </c>
      <c r="G178" s="2">
        <f t="shared" si="0"/>
        <v>8207.0298000000003</v>
      </c>
      <c r="H178" s="2">
        <f t="shared" si="1"/>
        <v>0.2999999999992724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17331</v>
      </c>
      <c r="D179" s="1">
        <f>'PR-RAS'!E183</f>
        <v>26896.39</v>
      </c>
      <c r="E179" s="1">
        <v>0</v>
      </c>
      <c r="F179" s="1">
        <v>0</v>
      </c>
      <c r="G179" s="2">
        <f t="shared" si="0"/>
        <v>12660.03284</v>
      </c>
      <c r="H179" s="2">
        <f t="shared" si="1"/>
        <v>0.38999999999941792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471251</v>
      </c>
      <c r="D180" s="1">
        <f>'PR-RAS'!E184</f>
        <v>657308.47</v>
      </c>
      <c r="E180" s="1">
        <v>0</v>
      </c>
      <c r="F180" s="1">
        <v>0</v>
      </c>
      <c r="G180" s="2">
        <f t="shared" si="0"/>
        <v>319670.36125999998</v>
      </c>
      <c r="H180" s="2">
        <f t="shared" si="1"/>
        <v>0.46999999997206032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13031</v>
      </c>
      <c r="D181" s="1">
        <f>'PR-RAS'!E185</f>
        <v>8718.56</v>
      </c>
      <c r="E181" s="1">
        <v>0</v>
      </c>
      <c r="F181" s="1">
        <v>0</v>
      </c>
      <c r="G181" s="2">
        <f t="shared" si="0"/>
        <v>5484.2615999999998</v>
      </c>
      <c r="H181" s="2">
        <f t="shared" si="1"/>
        <v>0.44000000000050932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90428</v>
      </c>
      <c r="D182" s="1">
        <f>'PR-RAS'!E186</f>
        <v>257862.31</v>
      </c>
      <c r="E182" s="1">
        <v>0</v>
      </c>
      <c r="F182" s="1">
        <v>0</v>
      </c>
      <c r="G182" s="2">
        <f t="shared" si="0"/>
        <v>109713.62422</v>
      </c>
      <c r="H182" s="2">
        <f t="shared" si="1"/>
        <v>0.30999999999767169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936131</v>
      </c>
      <c r="D184" s="1">
        <f>'PR-RAS'!E188</f>
        <v>1584813.96</v>
      </c>
      <c r="E184" s="1">
        <v>0</v>
      </c>
      <c r="F184" s="1">
        <v>0</v>
      </c>
      <c r="G184" s="2">
        <f t="shared" si="0"/>
        <v>751353.88235999993</v>
      </c>
      <c r="H184" s="2">
        <f t="shared" si="1"/>
        <v>4.0000000037252903E-2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79196</v>
      </c>
      <c r="D185" s="1">
        <f>'PR-RAS'!E189</f>
        <v>76799.179999999993</v>
      </c>
      <c r="E185" s="1">
        <v>0</v>
      </c>
      <c r="F185" s="1">
        <v>0</v>
      </c>
      <c r="G185" s="2">
        <f t="shared" si="0"/>
        <v>42834.162239999998</v>
      </c>
      <c r="H185" s="2">
        <f t="shared" si="1"/>
        <v>0.17999999999301508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29925</v>
      </c>
      <c r="D186" s="1">
        <f>'PR-RAS'!E190</f>
        <v>25136.33</v>
      </c>
      <c r="E186" s="1">
        <v>0</v>
      </c>
      <c r="F186" s="1">
        <v>0</v>
      </c>
      <c r="G186" s="2">
        <f t="shared" si="0"/>
        <v>14836.5671</v>
      </c>
      <c r="H186" s="2">
        <f t="shared" si="1"/>
        <v>0.33000000000174623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60405</v>
      </c>
      <c r="D187" s="1">
        <f>'PR-RAS'!E191</f>
        <v>40373.5</v>
      </c>
      <c r="E187" s="1">
        <v>0</v>
      </c>
      <c r="F187" s="1">
        <v>0</v>
      </c>
      <c r="G187" s="2">
        <f t="shared" si="0"/>
        <v>26254.272000000001</v>
      </c>
      <c r="H187" s="2">
        <f t="shared" si="1"/>
        <v>0.5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28000</v>
      </c>
      <c r="D188" s="1">
        <f>'PR-RAS'!E192</f>
        <v>33000</v>
      </c>
      <c r="E188" s="1">
        <v>0</v>
      </c>
      <c r="F188" s="1">
        <v>0</v>
      </c>
      <c r="G188" s="2">
        <f t="shared" si="0"/>
        <v>17578</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15892</v>
      </c>
      <c r="D189" s="1">
        <f>'PR-RAS'!E193</f>
        <v>12377.3</v>
      </c>
      <c r="E189" s="1">
        <v>0</v>
      </c>
      <c r="F189" s="1">
        <v>0</v>
      </c>
      <c r="G189" s="2">
        <f t="shared" si="0"/>
        <v>7641.5607999999993</v>
      </c>
      <c r="H189" s="2">
        <f t="shared" si="1"/>
        <v>0.2999999999992724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722713</v>
      </c>
      <c r="D190" s="1">
        <f>'PR-RAS'!E194</f>
        <v>1397127.65</v>
      </c>
      <c r="E190" s="1">
        <v>0</v>
      </c>
      <c r="F190" s="1">
        <v>0</v>
      </c>
      <c r="G190" s="2">
        <f t="shared" si="0"/>
        <v>664707.00870000001</v>
      </c>
      <c r="H190" s="2">
        <f t="shared" si="1"/>
        <v>0.35000000009313226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26524</v>
      </c>
      <c r="D192" s="1">
        <f>'PR-RAS'!E196</f>
        <v>28554.85</v>
      </c>
      <c r="E192" s="1">
        <v>0</v>
      </c>
      <c r="F192" s="1">
        <v>0</v>
      </c>
      <c r="G192" s="2">
        <f t="shared" si="0"/>
        <v>15974.036700000001</v>
      </c>
      <c r="H192" s="2">
        <f t="shared" si="1"/>
        <v>0.15000000000145519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26524</v>
      </c>
      <c r="D206" s="1">
        <f>'PR-RAS'!E210</f>
        <v>28554.85</v>
      </c>
      <c r="E206" s="1">
        <v>0</v>
      </c>
      <c r="F206" s="1">
        <v>0</v>
      </c>
      <c r="G206" s="2">
        <f t="shared" si="0"/>
        <v>17144.908499999998</v>
      </c>
      <c r="H206" s="2">
        <f t="shared" si="1"/>
        <v>0.15000000000145519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21179</v>
      </c>
      <c r="D207" s="1">
        <f>'PR-RAS'!E211</f>
        <v>27461.21</v>
      </c>
      <c r="E207" s="1">
        <v>0</v>
      </c>
      <c r="F207" s="1">
        <v>0</v>
      </c>
      <c r="G207" s="2">
        <f t="shared" si="0"/>
        <v>15676.892519999999</v>
      </c>
      <c r="H207" s="2">
        <f t="shared" si="1"/>
        <v>0.20999999999912689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48</v>
      </c>
      <c r="D209" s="1">
        <f>'PR-RAS'!E213</f>
        <v>222.64</v>
      </c>
      <c r="E209" s="1">
        <v>0</v>
      </c>
      <c r="F209" s="1">
        <v>0</v>
      </c>
      <c r="G209" s="2">
        <f t="shared" si="0"/>
        <v>102.60223999999999</v>
      </c>
      <c r="H209" s="2">
        <f t="shared" si="1"/>
        <v>0.36000000000001364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5297</v>
      </c>
      <c r="D210" s="1">
        <f>'PR-RAS'!E214</f>
        <v>871</v>
      </c>
      <c r="E210" s="1">
        <v>0</v>
      </c>
      <c r="F210" s="1">
        <v>0</v>
      </c>
      <c r="G210" s="2">
        <f t="shared" si="0"/>
        <v>1471.1509999999998</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154540</v>
      </c>
      <c r="D211" s="1">
        <f>'PR-RAS'!E215</f>
        <v>154201.45000000001</v>
      </c>
      <c r="E211" s="1">
        <v>0</v>
      </c>
      <c r="F211" s="1">
        <v>0</v>
      </c>
      <c r="G211" s="2">
        <f t="shared" si="0"/>
        <v>97218.009000000005</v>
      </c>
      <c r="H211" s="2">
        <f t="shared" si="1"/>
        <v>0.45000000001164153</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154540</v>
      </c>
      <c r="D215" s="1">
        <f>'PR-RAS'!E219</f>
        <v>154201.45000000001</v>
      </c>
      <c r="E215" s="1">
        <v>0</v>
      </c>
      <c r="F215" s="1">
        <v>0</v>
      </c>
      <c r="G215" s="2">
        <f t="shared" si="0"/>
        <v>99069.780599999998</v>
      </c>
      <c r="H215" s="2">
        <f t="shared" si="1"/>
        <v>0.45000000001164153</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154540</v>
      </c>
      <c r="D218" s="1">
        <f>'PR-RAS'!E222</f>
        <v>154201.45000000001</v>
      </c>
      <c r="E218" s="1">
        <v>0</v>
      </c>
      <c r="F218" s="1">
        <v>0</v>
      </c>
      <c r="G218" s="2">
        <f t="shared" si="0"/>
        <v>100458.60930000001</v>
      </c>
      <c r="H218" s="2">
        <f t="shared" si="1"/>
        <v>0.45000000001164153</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439683</v>
      </c>
      <c r="D220" s="1">
        <f>'PR-RAS'!E224</f>
        <v>424675.68</v>
      </c>
      <c r="E220" s="1">
        <v>0</v>
      </c>
      <c r="F220" s="1">
        <v>0</v>
      </c>
      <c r="G220" s="2">
        <f t="shared" si="0"/>
        <v>282298.52483999997</v>
      </c>
      <c r="H220" s="2">
        <f t="shared" si="1"/>
        <v>0.32000000000698492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236598</v>
      </c>
      <c r="D227" s="1">
        <f>'PR-RAS'!E231</f>
        <v>321921.21999999997</v>
      </c>
      <c r="E227" s="1">
        <v>0</v>
      </c>
      <c r="F227" s="1">
        <v>0</v>
      </c>
      <c r="G227" s="2">
        <f t="shared" si="0"/>
        <v>198979.53943999999</v>
      </c>
      <c r="H227" s="2">
        <f t="shared" si="1"/>
        <v>0.21999999997206032</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236598</v>
      </c>
      <c r="D228" s="1">
        <f>'PR-RAS'!E232</f>
        <v>321921.21999999997</v>
      </c>
      <c r="E228" s="1">
        <v>0</v>
      </c>
      <c r="F228" s="1">
        <v>0</v>
      </c>
      <c r="G228" s="2">
        <f t="shared" si="0"/>
        <v>199859.97988</v>
      </c>
      <c r="H228" s="2">
        <f t="shared" si="1"/>
        <v>0.21999999997206032</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46279.46</v>
      </c>
      <c r="E232" s="1">
        <v>0</v>
      </c>
      <c r="F232" s="1">
        <v>0</v>
      </c>
      <c r="G232" s="2">
        <f t="shared" si="0"/>
        <v>21381.110520000002</v>
      </c>
      <c r="H232" s="2">
        <f t="shared" si="1"/>
        <v>0.45999999999912689</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46279.46</v>
      </c>
      <c r="E233" s="1">
        <v>0</v>
      </c>
      <c r="F233" s="1">
        <v>0</v>
      </c>
      <c r="G233" s="2">
        <f t="shared" si="0"/>
        <v>21473.669440000001</v>
      </c>
      <c r="H233" s="2">
        <f t="shared" si="1"/>
        <v>0.45999999999912689</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203085</v>
      </c>
      <c r="D240" s="1">
        <f>'PR-RAS'!E244</f>
        <v>56475</v>
      </c>
      <c r="E240" s="1">
        <v>0</v>
      </c>
      <c r="F240" s="1">
        <v>0</v>
      </c>
      <c r="G240" s="2">
        <f t="shared" si="0"/>
        <v>75532.364999999991</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203085</v>
      </c>
      <c r="D242" s="1">
        <f>'PR-RAS'!E246</f>
        <v>56475</v>
      </c>
      <c r="E242" s="1">
        <v>0</v>
      </c>
      <c r="F242" s="1">
        <v>0</v>
      </c>
      <c r="G242" s="2">
        <f t="shared" si="0"/>
        <v>76164.434999999998</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1386633</v>
      </c>
      <c r="D248" s="1">
        <f>'PR-RAS'!E252</f>
        <v>1555787.64</v>
      </c>
      <c r="E248" s="1">
        <v>0</v>
      </c>
      <c r="F248" s="1">
        <v>0</v>
      </c>
      <c r="G248" s="2">
        <f t="shared" si="0"/>
        <v>1111057.4451599999</v>
      </c>
      <c r="H248" s="2">
        <f t="shared" si="1"/>
        <v>0.36000000010244548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1386633</v>
      </c>
      <c r="D255" s="1">
        <f>'PR-RAS'!E259</f>
        <v>1555787.64</v>
      </c>
      <c r="E255" s="1">
        <v>0</v>
      </c>
      <c r="F255" s="1">
        <v>0</v>
      </c>
      <c r="G255" s="2">
        <f t="shared" si="0"/>
        <v>1142544.9031199999</v>
      </c>
      <c r="H255" s="2">
        <f t="shared" si="1"/>
        <v>0.36000000010244548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1243825</v>
      </c>
      <c r="D256" s="1">
        <f>'PR-RAS'!E260</f>
        <v>1407529.64</v>
      </c>
      <c r="E256" s="1">
        <v>0</v>
      </c>
      <c r="F256" s="1">
        <v>0</v>
      </c>
      <c r="G256" s="2">
        <f t="shared" si="0"/>
        <v>1035015.4913999999</v>
      </c>
      <c r="H256" s="2">
        <f t="shared" si="1"/>
        <v>0.36000000010244548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142808</v>
      </c>
      <c r="D257" s="1">
        <f>'PR-RAS'!E261</f>
        <v>148258</v>
      </c>
      <c r="E257" s="1">
        <v>0</v>
      </c>
      <c r="F257" s="1">
        <v>0</v>
      </c>
      <c r="G257" s="2">
        <f t="shared" si="0"/>
        <v>112466.944</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3803082</v>
      </c>
      <c r="D259" s="1">
        <f>'PR-RAS'!E263</f>
        <v>3674683.4700000007</v>
      </c>
      <c r="E259" s="1">
        <v>0</v>
      </c>
      <c r="F259" s="1">
        <v>0</v>
      </c>
      <c r="G259" s="2">
        <f t="shared" si="0"/>
        <v>2877331.8265200006</v>
      </c>
      <c r="H259" s="2">
        <f t="shared" si="1"/>
        <v>0.47000000067055225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2535451</v>
      </c>
      <c r="D260" s="1">
        <f>'PR-RAS'!E264</f>
        <v>2848419.5300000003</v>
      </c>
      <c r="E260" s="1">
        <v>0</v>
      </c>
      <c r="F260" s="1">
        <v>0</v>
      </c>
      <c r="G260" s="2">
        <f t="shared" si="0"/>
        <v>2132163.1255400004</v>
      </c>
      <c r="H260" s="2">
        <f t="shared" si="1"/>
        <v>0.46999999973922968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2518564</v>
      </c>
      <c r="D261" s="1">
        <f>'PR-RAS'!E265</f>
        <v>2822647.35</v>
      </c>
      <c r="E261" s="1">
        <v>0</v>
      </c>
      <c r="F261" s="1">
        <v>0</v>
      </c>
      <c r="G261" s="2">
        <f t="shared" si="0"/>
        <v>2122603.2620000001</v>
      </c>
      <c r="H261" s="2">
        <f t="shared" si="1"/>
        <v>0.35000000009313226</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16887</v>
      </c>
      <c r="D262" s="1">
        <f>'PR-RAS'!E266</f>
        <v>25772.18</v>
      </c>
      <c r="E262" s="1">
        <v>0</v>
      </c>
      <c r="F262" s="1">
        <v>0</v>
      </c>
      <c r="G262" s="2">
        <f t="shared" si="0"/>
        <v>17860.58496</v>
      </c>
      <c r="H262" s="2">
        <f t="shared" si="1"/>
        <v>0.18000000000029104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132113</v>
      </c>
      <c r="D264" s="1">
        <f>'PR-RAS'!E268</f>
        <v>194009.22</v>
      </c>
      <c r="E264" s="1">
        <v>0</v>
      </c>
      <c r="F264" s="1">
        <v>0</v>
      </c>
      <c r="G264" s="2">
        <f t="shared" si="0"/>
        <v>136794.56872000001</v>
      </c>
      <c r="H264" s="2">
        <f t="shared" si="1"/>
        <v>0.22000000000116415</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132113</v>
      </c>
      <c r="D265" s="1">
        <f>'PR-RAS'!E269</f>
        <v>194009.22</v>
      </c>
      <c r="E265" s="1">
        <v>0</v>
      </c>
      <c r="F265" s="1">
        <v>0</v>
      </c>
      <c r="G265" s="2">
        <f t="shared" ref="G265:G521" si="8">(B265/1000)*(C265*1+D265*2)</f>
        <v>137314.70016000001</v>
      </c>
      <c r="H265" s="2">
        <f t="shared" ref="H265:H521" si="9">ABS(C265-ROUND(C265,0))+ABS(D265-ROUND(D265,0))</f>
        <v>0.22000000000116415</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1135518</v>
      </c>
      <c r="D275" s="1">
        <f>'PR-RAS'!E279</f>
        <v>632254.71999999997</v>
      </c>
      <c r="E275" s="1">
        <v>0</v>
      </c>
      <c r="F275" s="1">
        <v>0</v>
      </c>
      <c r="G275" s="2">
        <f t="shared" si="8"/>
        <v>657607.51856</v>
      </c>
      <c r="H275" s="2">
        <f t="shared" si="9"/>
        <v>0.28000000002793968</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1135518</v>
      </c>
      <c r="D276" s="1">
        <f>'PR-RAS'!E280</f>
        <v>632254.71999999997</v>
      </c>
      <c r="E276" s="1">
        <v>0</v>
      </c>
      <c r="F276" s="1">
        <v>0</v>
      </c>
      <c r="G276" s="2">
        <f t="shared" si="8"/>
        <v>660007.54600000009</v>
      </c>
      <c r="H276" s="2">
        <f t="shared" si="9"/>
        <v>0.28000000002793968</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10604981</v>
      </c>
      <c r="D285" s="1">
        <f>'PR-RAS'!E289</f>
        <v>12036274.809999999</v>
      </c>
      <c r="E285" s="1">
        <v>0</v>
      </c>
      <c r="F285" s="1">
        <v>0</v>
      </c>
      <c r="G285" s="2">
        <f t="shared" si="8"/>
        <v>9848418.6960799992</v>
      </c>
      <c r="H285" s="2">
        <f t="shared" si="9"/>
        <v>0.19000000134110451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3238588</v>
      </c>
      <c r="D286" s="1">
        <f>'PR-RAS'!E290</f>
        <v>5444956.8400000036</v>
      </c>
      <c r="E286" s="1">
        <v>0</v>
      </c>
      <c r="F286" s="1">
        <v>0</v>
      </c>
      <c r="G286" s="2">
        <f t="shared" si="8"/>
        <v>4026622.9788000016</v>
      </c>
      <c r="H286" s="2">
        <f t="shared" si="9"/>
        <v>0.15999999642372131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1283167</v>
      </c>
      <c r="D293" s="1">
        <f>'PR-RAS'!E298</f>
        <v>13801.68</v>
      </c>
      <c r="E293" s="1">
        <v>0</v>
      </c>
      <c r="F293" s="1">
        <v>0</v>
      </c>
      <c r="G293" s="2">
        <f t="shared" si="8"/>
        <v>382744.94511999999</v>
      </c>
      <c r="H293" s="2">
        <f t="shared" si="9"/>
        <v>0.31999999999970896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1249244</v>
      </c>
      <c r="D294" s="1">
        <f>'PR-RAS'!E299</f>
        <v>0</v>
      </c>
      <c r="E294" s="1">
        <v>0</v>
      </c>
      <c r="F294" s="1">
        <v>0</v>
      </c>
      <c r="G294" s="2">
        <f t="shared" si="8"/>
        <v>366028.49199999997</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1249244</v>
      </c>
      <c r="D295" s="1">
        <f>'PR-RAS'!E300</f>
        <v>0</v>
      </c>
      <c r="E295" s="1">
        <v>0</v>
      </c>
      <c r="F295" s="1">
        <v>0</v>
      </c>
      <c r="G295" s="2">
        <f t="shared" si="8"/>
        <v>367277.73599999998</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1249244</v>
      </c>
      <c r="D296" s="1">
        <f>'PR-RAS'!E301</f>
        <v>0</v>
      </c>
      <c r="E296" s="1">
        <v>0</v>
      </c>
      <c r="F296" s="1">
        <v>0</v>
      </c>
      <c r="G296" s="2">
        <f t="shared" si="8"/>
        <v>368526.98</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33923</v>
      </c>
      <c r="D306" s="1">
        <f>'PR-RAS'!E311</f>
        <v>13801.68</v>
      </c>
      <c r="E306" s="1">
        <v>0</v>
      </c>
      <c r="F306" s="1">
        <v>0</v>
      </c>
      <c r="G306" s="2">
        <f t="shared" si="8"/>
        <v>18765.539799999999</v>
      </c>
      <c r="H306" s="2">
        <f t="shared" si="9"/>
        <v>0.31999999999970896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33923</v>
      </c>
      <c r="D307" s="1">
        <f>'PR-RAS'!E312</f>
        <v>13801.68</v>
      </c>
      <c r="E307" s="1">
        <v>0</v>
      </c>
      <c r="F307" s="1">
        <v>0</v>
      </c>
      <c r="G307" s="2">
        <f t="shared" si="8"/>
        <v>18827.066159999998</v>
      </c>
      <c r="H307" s="2">
        <f t="shared" si="9"/>
        <v>0.31999999999970896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33923</v>
      </c>
      <c r="D308" s="1">
        <f>'PR-RAS'!E313</f>
        <v>13801.68</v>
      </c>
      <c r="E308" s="1">
        <v>0</v>
      </c>
      <c r="F308" s="1">
        <v>0</v>
      </c>
      <c r="G308" s="2">
        <f t="shared" si="8"/>
        <v>18888.592519999998</v>
      </c>
      <c r="H308" s="2">
        <f t="shared" si="9"/>
        <v>0.31999999999970896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4188910</v>
      </c>
      <c r="D345" s="1">
        <f>'PR-RAS'!E350</f>
        <v>6466687.2800000003</v>
      </c>
      <c r="E345" s="1">
        <v>0</v>
      </c>
      <c r="F345" s="1">
        <v>0</v>
      </c>
      <c r="G345" s="2">
        <f t="shared" si="8"/>
        <v>5890065.8886400005</v>
      </c>
      <c r="H345" s="2">
        <f t="shared" si="9"/>
        <v>0.28000000026077032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110000</v>
      </c>
      <c r="D346" s="1">
        <f>'PR-RAS'!E351</f>
        <v>886342.25</v>
      </c>
      <c r="E346" s="1">
        <v>0</v>
      </c>
      <c r="F346" s="1">
        <v>0</v>
      </c>
      <c r="G346" s="2">
        <f t="shared" si="8"/>
        <v>649526.15249999997</v>
      </c>
      <c r="H346" s="2">
        <f t="shared" si="9"/>
        <v>0.25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13685</v>
      </c>
      <c r="E347" s="1">
        <v>0</v>
      </c>
      <c r="F347" s="1">
        <v>0</v>
      </c>
      <c r="G347" s="2">
        <f t="shared" si="8"/>
        <v>9470.0199999999986</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13685</v>
      </c>
      <c r="E348" s="1">
        <v>0</v>
      </c>
      <c r="F348" s="1">
        <v>0</v>
      </c>
      <c r="G348" s="2">
        <f t="shared" si="8"/>
        <v>9497.39</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110000</v>
      </c>
      <c r="D351" s="1">
        <f>'PR-RAS'!E356</f>
        <v>872657.25</v>
      </c>
      <c r="E351" s="1">
        <v>0</v>
      </c>
      <c r="F351" s="1">
        <v>0</v>
      </c>
      <c r="G351" s="2">
        <f t="shared" si="8"/>
        <v>649360.07499999995</v>
      </c>
      <c r="H351" s="2">
        <f t="shared" si="9"/>
        <v>0.25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110000</v>
      </c>
      <c r="D357" s="1">
        <f>'PR-RAS'!E362</f>
        <v>872657.25</v>
      </c>
      <c r="E357" s="1">
        <v>0</v>
      </c>
      <c r="F357" s="1">
        <v>0</v>
      </c>
      <c r="G357" s="2">
        <f t="shared" si="8"/>
        <v>660491.96199999994</v>
      </c>
      <c r="H357" s="2">
        <f t="shared" si="9"/>
        <v>0.25</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3807869</v>
      </c>
      <c r="D358" s="1">
        <f>'PR-RAS'!E363</f>
        <v>5566956.4000000004</v>
      </c>
      <c r="E358" s="1">
        <v>0</v>
      </c>
      <c r="F358" s="1">
        <v>0</v>
      </c>
      <c r="G358" s="2">
        <f t="shared" si="8"/>
        <v>5334216.1025999999</v>
      </c>
      <c r="H358" s="2">
        <f t="shared" si="9"/>
        <v>0.40000000037252903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3435134</v>
      </c>
      <c r="D359" s="1">
        <f>'PR-RAS'!E364</f>
        <v>5415929.9500000002</v>
      </c>
      <c r="E359" s="1">
        <v>0</v>
      </c>
      <c r="F359" s="1">
        <v>0</v>
      </c>
      <c r="G359" s="2">
        <f t="shared" si="8"/>
        <v>5107583.8162000002</v>
      </c>
      <c r="H359" s="2">
        <f t="shared" si="9"/>
        <v>4.9999999813735485E-2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250226</v>
      </c>
      <c r="D361" s="1">
        <f>'PR-RAS'!E366</f>
        <v>22154.68</v>
      </c>
      <c r="E361" s="1">
        <v>0</v>
      </c>
      <c r="F361" s="1">
        <v>0</v>
      </c>
      <c r="G361" s="2">
        <f t="shared" si="8"/>
        <v>106032.72959999999</v>
      </c>
      <c r="H361" s="2">
        <f t="shared" si="9"/>
        <v>0.31999999999970896</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306983</v>
      </c>
      <c r="D362" s="1">
        <f>'PR-RAS'!E367</f>
        <v>1168925.31</v>
      </c>
      <c r="E362" s="1">
        <v>0</v>
      </c>
      <c r="F362" s="1">
        <v>0</v>
      </c>
      <c r="G362" s="2">
        <f t="shared" si="8"/>
        <v>954784.93682000006</v>
      </c>
      <c r="H362" s="2">
        <f t="shared" si="9"/>
        <v>0.31000000005587935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2877925</v>
      </c>
      <c r="D363" s="1">
        <f>'PR-RAS'!E368</f>
        <v>4224849.96</v>
      </c>
      <c r="E363" s="1">
        <v>0</v>
      </c>
      <c r="F363" s="1">
        <v>0</v>
      </c>
      <c r="G363" s="2">
        <f t="shared" si="8"/>
        <v>4100600.2210399997</v>
      </c>
      <c r="H363" s="2">
        <f t="shared" si="9"/>
        <v>4.0000000037252903E-2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372735</v>
      </c>
      <c r="D364" s="1">
        <f>'PR-RAS'!E369</f>
        <v>151026.45000000001</v>
      </c>
      <c r="E364" s="1">
        <v>0</v>
      </c>
      <c r="F364" s="1">
        <v>0</v>
      </c>
      <c r="G364" s="2">
        <f t="shared" si="8"/>
        <v>244948.00769999999</v>
      </c>
      <c r="H364" s="2">
        <f t="shared" si="9"/>
        <v>0.45000000001164153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96755</v>
      </c>
      <c r="D365" s="1">
        <f>'PR-RAS'!E370</f>
        <v>34892.050000000003</v>
      </c>
      <c r="E365" s="1">
        <v>0</v>
      </c>
      <c r="F365" s="1">
        <v>0</v>
      </c>
      <c r="G365" s="2">
        <f t="shared" si="8"/>
        <v>60620.232400000001</v>
      </c>
      <c r="H365" s="2">
        <f t="shared" si="9"/>
        <v>5.0000000002910383E-2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106944</v>
      </c>
      <c r="D366" s="1">
        <f>'PR-RAS'!E371</f>
        <v>0</v>
      </c>
      <c r="E366" s="1">
        <v>0</v>
      </c>
      <c r="F366" s="1">
        <v>0</v>
      </c>
      <c r="G366" s="2">
        <f t="shared" si="8"/>
        <v>39034.559999999998</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6804</v>
      </c>
      <c r="D367" s="1">
        <f>'PR-RAS'!E372</f>
        <v>44888.55</v>
      </c>
      <c r="E367" s="1">
        <v>0</v>
      </c>
      <c r="F367" s="1">
        <v>0</v>
      </c>
      <c r="G367" s="2">
        <f t="shared" si="8"/>
        <v>35348.6826</v>
      </c>
      <c r="H367" s="2">
        <f t="shared" si="9"/>
        <v>0.44999999999708962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162232</v>
      </c>
      <c r="D371" s="1">
        <f>'PR-RAS'!E376</f>
        <v>71245.850000000006</v>
      </c>
      <c r="E371" s="1">
        <v>0</v>
      </c>
      <c r="F371" s="1">
        <v>0</v>
      </c>
      <c r="G371" s="2">
        <f t="shared" si="8"/>
        <v>112747.769</v>
      </c>
      <c r="H371" s="2">
        <f t="shared" si="9"/>
        <v>0.14999999999417923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271041</v>
      </c>
      <c r="D397" s="1">
        <f>'PR-RAS'!E402</f>
        <v>13388.63</v>
      </c>
      <c r="E397" s="1">
        <v>0</v>
      </c>
      <c r="F397" s="1">
        <v>0</v>
      </c>
      <c r="G397" s="2">
        <f t="shared" si="8"/>
        <v>117936.03096</v>
      </c>
      <c r="H397" s="2">
        <f t="shared" si="9"/>
        <v>0.37000000000080036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271041</v>
      </c>
      <c r="D398" s="1">
        <f>'PR-RAS'!E403</f>
        <v>13388.63</v>
      </c>
      <c r="E398" s="1">
        <v>0</v>
      </c>
      <c r="F398" s="1">
        <v>0</v>
      </c>
      <c r="G398" s="2">
        <f t="shared" si="8"/>
        <v>118233.84922</v>
      </c>
      <c r="H398" s="2">
        <f t="shared" si="9"/>
        <v>0.37000000000080036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2905743</v>
      </c>
      <c r="D403" s="1">
        <f>'PR-RAS'!E408</f>
        <v>6452885.6000000006</v>
      </c>
      <c r="E403" s="1">
        <v>0</v>
      </c>
      <c r="F403" s="1">
        <v>0</v>
      </c>
      <c r="G403" s="2">
        <f t="shared" si="8"/>
        <v>6356228.7084000008</v>
      </c>
      <c r="H403" s="2">
        <f t="shared" si="9"/>
        <v>0.39999999944120646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1370075</v>
      </c>
      <c r="D404" s="1">
        <f>'PR-RAS'!E409</f>
        <v>1702920.01</v>
      </c>
      <c r="E404" s="1">
        <v>0</v>
      </c>
      <c r="F404" s="1">
        <v>0</v>
      </c>
      <c r="G404" s="2">
        <f t="shared" si="8"/>
        <v>1924693.75306</v>
      </c>
      <c r="H404" s="2">
        <f t="shared" si="9"/>
        <v>1.0000000009313226E-2</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15126736</v>
      </c>
      <c r="D407" s="1">
        <f>'PR-RAS'!E412</f>
        <v>17495033.330000002</v>
      </c>
      <c r="E407" s="1">
        <v>0</v>
      </c>
      <c r="F407" s="1">
        <v>0</v>
      </c>
      <c r="G407" s="2">
        <f t="shared" si="8"/>
        <v>20347421.879960004</v>
      </c>
      <c r="H407" s="2">
        <f t="shared" si="9"/>
        <v>0.33000000193715096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14793891</v>
      </c>
      <c r="D408" s="1">
        <f>'PR-RAS'!E413</f>
        <v>18502962.09</v>
      </c>
      <c r="E408" s="1">
        <v>0</v>
      </c>
      <c r="F408" s="1">
        <v>0</v>
      </c>
      <c r="G408" s="2">
        <f t="shared" si="8"/>
        <v>21082524.77826</v>
      </c>
      <c r="H408" s="2">
        <f t="shared" si="9"/>
        <v>8.9999999850988388E-2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332845</v>
      </c>
      <c r="D409" s="1">
        <f>'PR-RAS'!E414</f>
        <v>0</v>
      </c>
      <c r="E409" s="1">
        <v>0</v>
      </c>
      <c r="F409" s="1">
        <v>0</v>
      </c>
      <c r="G409" s="2">
        <f t="shared" si="8"/>
        <v>135800.75999999998</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1007928.7599999979</v>
      </c>
      <c r="E410" s="1">
        <v>0</v>
      </c>
      <c r="F410" s="1">
        <v>0</v>
      </c>
      <c r="G410" s="2">
        <f t="shared" si="8"/>
        <v>824485.72567999829</v>
      </c>
      <c r="H410" s="2">
        <f t="shared" si="9"/>
        <v>0.24000000208616257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1370075</v>
      </c>
      <c r="D411" s="1">
        <f>'PR-RAS'!E416</f>
        <v>1702920.01</v>
      </c>
      <c r="E411" s="1">
        <v>0</v>
      </c>
      <c r="F411" s="1">
        <v>0</v>
      </c>
      <c r="G411" s="2">
        <f t="shared" si="8"/>
        <v>1958125.1581999997</v>
      </c>
      <c r="H411" s="2">
        <f t="shared" si="9"/>
        <v>1.0000000009313226E-2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15126736</v>
      </c>
      <c r="D633" s="1">
        <f>'PR-RAS'!E639</f>
        <v>17495033.330000002</v>
      </c>
      <c r="E633" s="1">
        <v>0</v>
      </c>
      <c r="F633" s="1">
        <v>0</v>
      </c>
      <c r="G633" s="2">
        <f t="shared" si="10"/>
        <v>31673819.281120002</v>
      </c>
      <c r="H633" s="2">
        <f t="shared" si="11"/>
        <v>0.33000000193715096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14793891</v>
      </c>
      <c r="D634" s="1">
        <f>'PR-RAS'!E640</f>
        <v>18502962.09</v>
      </c>
      <c r="E634" s="1">
        <v>0</v>
      </c>
      <c r="F634" s="1">
        <v>0</v>
      </c>
      <c r="G634" s="2">
        <f t="shared" si="10"/>
        <v>32789283.00894</v>
      </c>
      <c r="H634" s="2">
        <f t="shared" si="11"/>
        <v>8.9999999850988388E-2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332845</v>
      </c>
      <c r="D635" s="1">
        <f>'PR-RAS'!E641</f>
        <v>0</v>
      </c>
      <c r="E635" s="1">
        <v>0</v>
      </c>
      <c r="F635" s="1">
        <v>0</v>
      </c>
      <c r="G635" s="2">
        <f t="shared" si="10"/>
        <v>211023.73</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1007928.7599999979</v>
      </c>
      <c r="E636" s="1">
        <v>0</v>
      </c>
      <c r="F636" s="1">
        <v>0</v>
      </c>
      <c r="G636" s="2">
        <f t="shared" si="10"/>
        <v>1280069.5251999975</v>
      </c>
      <c r="H636" s="2">
        <f t="shared" si="11"/>
        <v>0.24000000208616257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1370075</v>
      </c>
      <c r="D637" s="1">
        <f>'PR-RAS'!E643</f>
        <v>1702920.01</v>
      </c>
      <c r="E637" s="1">
        <v>0</v>
      </c>
      <c r="F637" s="1">
        <v>0</v>
      </c>
      <c r="G637" s="2">
        <f t="shared" si="10"/>
        <v>3037481.9527199999</v>
      </c>
      <c r="H637" s="2">
        <f t="shared" si="11"/>
        <v>1.0000000009313226E-2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1702920</v>
      </c>
      <c r="D639" s="1">
        <f>'PR-RAS'!E645</f>
        <v>694991.2500000021</v>
      </c>
      <c r="E639" s="1">
        <v>0</v>
      </c>
      <c r="F639" s="1">
        <v>0</v>
      </c>
      <c r="G639" s="2">
        <f t="shared" si="10"/>
        <v>1973271.7950000027</v>
      </c>
      <c r="H639" s="2">
        <f t="shared" si="11"/>
        <v>0.25000000209547579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1331675</v>
      </c>
      <c r="D642" s="1">
        <f>'PR-RAS'!E649</f>
        <v>1311458</v>
      </c>
      <c r="E642" s="1">
        <v>0</v>
      </c>
      <c r="F642" s="1">
        <v>0</v>
      </c>
      <c r="G642" s="2">
        <f t="shared" si="10"/>
        <v>2534892.8310000002</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19301179</v>
      </c>
      <c r="D643" s="1">
        <f>'PR-RAS'!E650</f>
        <v>21749490.100000001</v>
      </c>
      <c r="E643" s="1">
        <v>0</v>
      </c>
      <c r="F643" s="1">
        <v>0</v>
      </c>
      <c r="G643" s="2">
        <f t="shared" si="10"/>
        <v>40317702.2064</v>
      </c>
      <c r="H643" s="2">
        <f t="shared" si="11"/>
        <v>0.10000000149011612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19320373</v>
      </c>
      <c r="D644" s="1">
        <f>'PR-RAS'!E651</f>
        <v>22835266.07</v>
      </c>
      <c r="E644" s="1">
        <v>0</v>
      </c>
      <c r="F644" s="1">
        <v>0</v>
      </c>
      <c r="G644" s="2">
        <f t="shared" si="10"/>
        <v>41789152.00502</v>
      </c>
      <c r="H644" s="2">
        <f t="shared" si="11"/>
        <v>7.0000000298023224E-2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1312481</v>
      </c>
      <c r="D645" s="1">
        <f>'PR-RAS'!E652</f>
        <v>225682.03000000119</v>
      </c>
      <c r="E645" s="1">
        <v>0</v>
      </c>
      <c r="F645" s="1">
        <v>0</v>
      </c>
      <c r="G645" s="2">
        <f t="shared" si="10"/>
        <v>1135916.2186400015</v>
      </c>
      <c r="H645" s="2">
        <f t="shared" si="11"/>
        <v>3.0000001192092896E-2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v>
      </c>
      <c r="D646" s="1">
        <f>'PR-RAS'!E653</f>
        <v>6</v>
      </c>
      <c r="E646" s="1">
        <v>0</v>
      </c>
      <c r="F646" s="1">
        <v>0</v>
      </c>
      <c r="G646" s="2">
        <f t="shared" si="10"/>
        <v>11.61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v>
      </c>
      <c r="D648" s="1">
        <f>'PR-RAS'!E655</f>
        <v>6</v>
      </c>
      <c r="E648" s="1">
        <v>0</v>
      </c>
      <c r="F648" s="1">
        <v>0</v>
      </c>
      <c r="G648" s="2">
        <f t="shared" si="10"/>
        <v>11.646000000000001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7280</v>
      </c>
      <c r="D651" s="1">
        <f>'PR-RAS'!E658</f>
        <v>4800</v>
      </c>
      <c r="E651" s="1">
        <v>0</v>
      </c>
      <c r="F651" s="1">
        <v>0</v>
      </c>
      <c r="G651" s="2">
        <f t="shared" si="10"/>
        <v>10972</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5081848</v>
      </c>
      <c r="D654" s="1">
        <f>'PR-RAS'!E661</f>
        <v>4930990.24</v>
      </c>
      <c r="E654" s="1">
        <v>0</v>
      </c>
      <c r="F654" s="1">
        <v>0</v>
      </c>
      <c r="G654" s="2">
        <f t="shared" si="10"/>
        <v>9758319.997440001</v>
      </c>
      <c r="H654" s="2">
        <f t="shared" si="11"/>
        <v>0.24000000022351742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560340</v>
      </c>
      <c r="D658" s="1">
        <f>'PR-RAS'!E665</f>
        <v>2540491.5499999998</v>
      </c>
      <c r="E658" s="1">
        <v>0</v>
      </c>
      <c r="F658" s="1">
        <v>0</v>
      </c>
      <c r="G658" s="2">
        <f t="shared" si="10"/>
        <v>3706349.2766999998</v>
      </c>
      <c r="H658" s="2">
        <f t="shared" si="11"/>
        <v>0.45000000018626451</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88907</v>
      </c>
      <c r="D662" s="1">
        <f>'PR-RAS'!E669</f>
        <v>31833.02</v>
      </c>
      <c r="E662" s="1">
        <v>0</v>
      </c>
      <c r="F662" s="1">
        <v>0</v>
      </c>
      <c r="G662" s="2">
        <f t="shared" si="10"/>
        <v>100850.77944000001</v>
      </c>
      <c r="H662" s="2">
        <f t="shared" si="11"/>
        <v>2.0000000000436557E-2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133393</v>
      </c>
      <c r="D665" s="1">
        <f>'PR-RAS'!E672</f>
        <v>0</v>
      </c>
      <c r="E665" s="1">
        <v>0</v>
      </c>
      <c r="F665" s="1">
        <v>0</v>
      </c>
      <c r="G665" s="2">
        <f t="shared" si="10"/>
        <v>88572.952000000005</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228000</v>
      </c>
      <c r="E666" s="1">
        <v>0</v>
      </c>
      <c r="F666" s="1">
        <v>0</v>
      </c>
      <c r="G666" s="2">
        <f t="shared" si="10"/>
        <v>303240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252000</v>
      </c>
      <c r="D691" s="1">
        <f>'PR-RAS'!E698</f>
        <v>0</v>
      </c>
      <c r="E691" s="1">
        <v>0</v>
      </c>
      <c r="F691" s="1">
        <v>0</v>
      </c>
      <c r="G691" s="2">
        <f t="shared" si="10"/>
        <v>173880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41418</v>
      </c>
      <c r="D711" s="1">
        <f>'PR-RAS'!E718</f>
        <v>28140</v>
      </c>
      <c r="E711" s="1">
        <v>0</v>
      </c>
      <c r="F711" s="1">
        <v>0</v>
      </c>
      <c r="G711" s="2">
        <f t="shared" si="10"/>
        <v>69365.58</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325202</v>
      </c>
      <c r="D716" s="1">
        <f>'PR-RAS'!E723</f>
        <v>378799.97</v>
      </c>
      <c r="E716" s="1">
        <v>0</v>
      </c>
      <c r="F716" s="1">
        <v>0</v>
      </c>
      <c r="G716" s="2">
        <f t="shared" si="10"/>
        <v>774203.38709999993</v>
      </c>
      <c r="H716" s="2">
        <f t="shared" si="11"/>
        <v>3.0000000027939677E-2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61224</v>
      </c>
      <c r="D718" s="1">
        <f>'PR-RAS'!E725</f>
        <v>59636.45</v>
      </c>
      <c r="E718" s="1">
        <v>0</v>
      </c>
      <c r="F718" s="1">
        <v>0</v>
      </c>
      <c r="G718" s="2">
        <f t="shared" si="10"/>
        <v>129416.27729999999</v>
      </c>
      <c r="H718" s="2">
        <f t="shared" si="11"/>
        <v>0.44999999999708962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2250</v>
      </c>
      <c r="D752" s="1">
        <f>'PR-RAS'!E759</f>
        <v>154201.45000000001</v>
      </c>
      <c r="E752" s="1">
        <v>0</v>
      </c>
      <c r="F752" s="1">
        <v>0</v>
      </c>
      <c r="G752" s="2">
        <f t="shared" si="10"/>
        <v>233300.3279</v>
      </c>
      <c r="H752" s="2">
        <f t="shared" si="11"/>
        <v>0.45000000001164153</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152290</v>
      </c>
      <c r="D753" s="1">
        <f>'PR-RAS'!E760</f>
        <v>0</v>
      </c>
      <c r="E753" s="1">
        <v>0</v>
      </c>
      <c r="F753" s="1">
        <v>0</v>
      </c>
      <c r="G753" s="2">
        <f t="shared" si="10"/>
        <v>114522.08</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236598</v>
      </c>
      <c r="D754" s="1">
        <f>'PR-RAS'!E761</f>
        <v>321921.21999999997</v>
      </c>
      <c r="E754" s="1">
        <v>0</v>
      </c>
      <c r="F754" s="1">
        <v>0</v>
      </c>
      <c r="G754" s="2">
        <f t="shared" si="10"/>
        <v>662971.65131999995</v>
      </c>
      <c r="H754" s="2">
        <f t="shared" si="11"/>
        <v>0.21999999997206032</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203085</v>
      </c>
      <c r="D792" s="1">
        <f>'PR-RAS'!E799</f>
        <v>56475</v>
      </c>
      <c r="E792" s="1">
        <v>0</v>
      </c>
      <c r="F792" s="1">
        <v>0</v>
      </c>
      <c r="G792" s="2">
        <f t="shared" si="10"/>
        <v>249983.685</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1243825</v>
      </c>
      <c r="D808" s="1">
        <f>'PR-RAS'!E815</f>
        <v>1407529.64</v>
      </c>
      <c r="E808" s="1">
        <v>0</v>
      </c>
      <c r="F808" s="1">
        <v>0</v>
      </c>
      <c r="G808" s="2">
        <f t="shared" si="10"/>
        <v>3275519.6139600002</v>
      </c>
      <c r="H808" s="2">
        <f t="shared" si="11"/>
        <v>0.36000000010244548</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142808</v>
      </c>
      <c r="D817" s="1">
        <f>'PR-RAS'!E824</f>
        <v>148258</v>
      </c>
      <c r="E817" s="1">
        <v>0</v>
      </c>
      <c r="F817" s="1">
        <v>0</v>
      </c>
      <c r="G817" s="2">
        <f t="shared" si="18"/>
        <v>358488.38399999996</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1135518</v>
      </c>
      <c r="D823" s="1">
        <f>'PR-RAS'!E830</f>
        <v>632254.71999999997</v>
      </c>
      <c r="E823" s="1">
        <v>0</v>
      </c>
      <c r="F823" s="1">
        <v>0</v>
      </c>
      <c r="G823" s="2">
        <f t="shared" si="18"/>
        <v>1972822.5556799998</v>
      </c>
      <c r="H823" s="2">
        <f t="shared" si="19"/>
        <v>0.28000000002793968</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37719027</v>
      </c>
      <c r="D984" s="6">
        <f>BILANCA!E6</f>
        <v>42286334.559999995</v>
      </c>
      <c r="E984" s="6">
        <v>0</v>
      </c>
      <c r="F984" s="6">
        <v>0</v>
      </c>
      <c r="G984" s="7">
        <f t="shared" ref="G984:G1241" si="22">B984/1000*C984+B984/500*D984</f>
        <v>122291.69611999999</v>
      </c>
      <c r="H984" s="7">
        <f t="shared" si="19"/>
        <v>0.44000000506639481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30655350</v>
      </c>
      <c r="D985" s="1">
        <f>BILANCA!E7</f>
        <v>36023571.759999998</v>
      </c>
      <c r="E985" s="1">
        <v>0</v>
      </c>
      <c r="F985" s="1">
        <v>0</v>
      </c>
      <c r="G985" s="2">
        <f t="shared" si="22"/>
        <v>205404.98704000001</v>
      </c>
      <c r="H985" s="2">
        <f t="shared" si="19"/>
        <v>0.24000000208616257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10908292</v>
      </c>
      <c r="D986" s="1">
        <f>BILANCA!E8</f>
        <v>11611628.479999999</v>
      </c>
      <c r="E986" s="1">
        <v>0</v>
      </c>
      <c r="F986" s="1">
        <v>0</v>
      </c>
      <c r="G986" s="2">
        <f t="shared" si="22"/>
        <v>102394.64688</v>
      </c>
      <c r="H986" s="2">
        <f t="shared" si="19"/>
        <v>0.47999999858438969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10457532</v>
      </c>
      <c r="D987" s="1">
        <f>BILANCA!E9</f>
        <v>10815615.369999999</v>
      </c>
      <c r="E987" s="1">
        <v>0</v>
      </c>
      <c r="F987" s="1">
        <v>0</v>
      </c>
      <c r="G987" s="2">
        <f t="shared" si="22"/>
        <v>128355.05095999999</v>
      </c>
      <c r="H987" s="2">
        <f t="shared" si="19"/>
        <v>0.36999999918043613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1297699</v>
      </c>
      <c r="D988" s="1">
        <f>BILANCA!E10</f>
        <v>1642951.7</v>
      </c>
      <c r="E988" s="1">
        <v>0</v>
      </c>
      <c r="F988" s="1">
        <v>0</v>
      </c>
      <c r="G988" s="2">
        <f t="shared" si="22"/>
        <v>22918.011999999999</v>
      </c>
      <c r="H988" s="2">
        <f t="shared" si="19"/>
        <v>0.30000000004656613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846939</v>
      </c>
      <c r="D989" s="1">
        <f>BILANCA!E11</f>
        <v>846938.59</v>
      </c>
      <c r="E989" s="1">
        <v>0</v>
      </c>
      <c r="F989" s="1">
        <v>0</v>
      </c>
      <c r="G989" s="2">
        <f t="shared" si="22"/>
        <v>15244.897080000001</v>
      </c>
      <c r="H989" s="2">
        <f t="shared" si="19"/>
        <v>0.41000000003259629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19496832</v>
      </c>
      <c r="D990" s="1">
        <f>BILANCA!E12</f>
        <v>24161717.079999998</v>
      </c>
      <c r="E990" s="1">
        <v>0</v>
      </c>
      <c r="F990" s="1">
        <v>0</v>
      </c>
      <c r="G990" s="2">
        <f t="shared" si="22"/>
        <v>474741.86311999999</v>
      </c>
      <c r="H990" s="2">
        <f t="shared" si="19"/>
        <v>7.9999998211860657E-2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17651125</v>
      </c>
      <c r="D991" s="1">
        <f>BILANCA!E13</f>
        <v>22748928.729999997</v>
      </c>
      <c r="E991" s="1">
        <v>0</v>
      </c>
      <c r="F991" s="1">
        <v>0</v>
      </c>
      <c r="G991" s="2">
        <f t="shared" si="22"/>
        <v>505191.85967999994</v>
      </c>
      <c r="H991" s="2">
        <f t="shared" si="19"/>
        <v>0.27000000327825546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7647063</v>
      </c>
      <c r="D993" s="1">
        <f>BILANCA!E15</f>
        <v>8467697.9100000001</v>
      </c>
      <c r="E993" s="1">
        <v>0</v>
      </c>
      <c r="F993" s="1">
        <v>0</v>
      </c>
      <c r="G993" s="2">
        <f t="shared" si="22"/>
        <v>245824.5882</v>
      </c>
      <c r="H993" s="2">
        <f t="shared" si="19"/>
        <v>8.9999999850988388E-2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11959154</v>
      </c>
      <c r="D994" s="1">
        <f>BILANCA!E16</f>
        <v>13128079.35</v>
      </c>
      <c r="E994" s="1">
        <v>0</v>
      </c>
      <c r="F994" s="1">
        <v>0</v>
      </c>
      <c r="G994" s="2">
        <f t="shared" si="22"/>
        <v>420368.43969999999</v>
      </c>
      <c r="H994" s="2">
        <f t="shared" si="19"/>
        <v>0.34999999962747097</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12996327</v>
      </c>
      <c r="D995" s="1">
        <f>BILANCA!E17</f>
        <v>16776422.57</v>
      </c>
      <c r="E995" s="1">
        <v>0</v>
      </c>
      <c r="F995" s="1">
        <v>0</v>
      </c>
      <c r="G995" s="2">
        <f t="shared" si="22"/>
        <v>558590.06568</v>
      </c>
      <c r="H995" s="2">
        <f t="shared" si="19"/>
        <v>0.42999999970197678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14951419</v>
      </c>
      <c r="D996" s="1">
        <f>BILANCA!E18</f>
        <v>15623271.1</v>
      </c>
      <c r="E996" s="1">
        <v>0</v>
      </c>
      <c r="F996" s="1">
        <v>0</v>
      </c>
      <c r="G996" s="2">
        <f t="shared" si="22"/>
        <v>600573.49560000002</v>
      </c>
      <c r="H996" s="2">
        <f t="shared" si="19"/>
        <v>9.999999962747097E-2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926948</v>
      </c>
      <c r="D997" s="1">
        <f>BILANCA!E19</f>
        <v>839715.24999999977</v>
      </c>
      <c r="E997" s="1">
        <v>0</v>
      </c>
      <c r="F997" s="1">
        <v>0</v>
      </c>
      <c r="G997" s="2">
        <f t="shared" si="22"/>
        <v>36489.298999999999</v>
      </c>
      <c r="H997" s="2">
        <f t="shared" si="19"/>
        <v>0.24999999976716936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445003</v>
      </c>
      <c r="D998" s="1">
        <f>BILANCA!E20</f>
        <v>489225.42</v>
      </c>
      <c r="E998" s="1">
        <v>0</v>
      </c>
      <c r="F998" s="1">
        <v>0</v>
      </c>
      <c r="G998" s="2">
        <f t="shared" si="22"/>
        <v>21351.8076</v>
      </c>
      <c r="H998" s="2">
        <f t="shared" si="19"/>
        <v>0.41999999998370185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159189</v>
      </c>
      <c r="D999" s="1">
        <f>BILANCA!E21</f>
        <v>207149.44</v>
      </c>
      <c r="E999" s="1">
        <v>0</v>
      </c>
      <c r="F999" s="1">
        <v>0</v>
      </c>
      <c r="G999" s="2">
        <f t="shared" si="22"/>
        <v>9175.8060800000003</v>
      </c>
      <c r="H999" s="2">
        <f t="shared" si="19"/>
        <v>0.44000000000232831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905331</v>
      </c>
      <c r="D1000" s="1">
        <f>BILANCA!E22</f>
        <v>967969.69</v>
      </c>
      <c r="E1000" s="1">
        <v>0</v>
      </c>
      <c r="F1000" s="1">
        <v>0</v>
      </c>
      <c r="G1000" s="2">
        <f t="shared" si="22"/>
        <v>48301.596460000001</v>
      </c>
      <c r="H1000" s="2">
        <f t="shared" si="19"/>
        <v>0.31000000005587935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51940</v>
      </c>
      <c r="D1001" s="1">
        <f>BILANCA!E23</f>
        <v>28116.25</v>
      </c>
      <c r="E1001" s="1">
        <v>0</v>
      </c>
      <c r="F1001" s="1">
        <v>0</v>
      </c>
      <c r="G1001" s="2">
        <f t="shared" si="22"/>
        <v>1947.105</v>
      </c>
      <c r="H1001" s="2">
        <f t="shared" si="19"/>
        <v>0.25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51940.23</v>
      </c>
      <c r="E1002" s="1">
        <v>0</v>
      </c>
      <c r="F1002" s="1">
        <v>0</v>
      </c>
      <c r="G1002" s="2">
        <f t="shared" si="22"/>
        <v>1973.72874</v>
      </c>
      <c r="H1002" s="2">
        <f t="shared" si="19"/>
        <v>0.23000000000320142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6128</v>
      </c>
      <c r="D1003" s="1">
        <f>BILANCA!E25</f>
        <v>9026.84</v>
      </c>
      <c r="E1003" s="1">
        <v>0</v>
      </c>
      <c r="F1003" s="1">
        <v>0</v>
      </c>
      <c r="G1003" s="2">
        <f t="shared" si="22"/>
        <v>483.6336</v>
      </c>
      <c r="H1003" s="2">
        <f t="shared" si="19"/>
        <v>0.15999999999985448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346380</v>
      </c>
      <c r="D1004" s="1">
        <f>BILANCA!E26</f>
        <v>346379.7</v>
      </c>
      <c r="E1004" s="1">
        <v>0</v>
      </c>
      <c r="F1004" s="1">
        <v>0</v>
      </c>
      <c r="G1004" s="2">
        <f t="shared" si="22"/>
        <v>21821.9274</v>
      </c>
      <c r="H1004" s="2">
        <f t="shared" si="19"/>
        <v>0.29999999998835847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987023</v>
      </c>
      <c r="D1006" s="1">
        <f>BILANCA!E28</f>
        <v>1260092.32</v>
      </c>
      <c r="E1006" s="1">
        <v>0</v>
      </c>
      <c r="F1006" s="1">
        <v>0</v>
      </c>
      <c r="G1006" s="2">
        <f t="shared" si="22"/>
        <v>80665.775720000005</v>
      </c>
      <c r="H1006" s="2">
        <f t="shared" si="19"/>
        <v>0.32000000006519258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1.0000000000218279E-2</v>
      </c>
      <c r="E1007" s="1">
        <v>0</v>
      </c>
      <c r="F1007" s="1">
        <v>0</v>
      </c>
      <c r="G1007" s="2">
        <f t="shared" si="22"/>
        <v>4.8000000001047736E-4</v>
      </c>
      <c r="H1007" s="2">
        <f t="shared" si="19"/>
        <v>1.0000000000218279E-2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7900</v>
      </c>
      <c r="D1008" s="1">
        <f>BILANCA!E30</f>
        <v>7900.01</v>
      </c>
      <c r="E1008" s="1">
        <v>0</v>
      </c>
      <c r="F1008" s="1">
        <v>0</v>
      </c>
      <c r="G1008" s="2">
        <f t="shared" si="22"/>
        <v>592.5005000000001</v>
      </c>
      <c r="H1008" s="2">
        <f t="shared" si="19"/>
        <v>1.0000000000218279E-2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7900</v>
      </c>
      <c r="D1012" s="1">
        <f>BILANCA!E34</f>
        <v>7900</v>
      </c>
      <c r="E1012" s="1">
        <v>0</v>
      </c>
      <c r="F1012" s="1">
        <v>0</v>
      </c>
      <c r="G1012" s="2">
        <f t="shared" si="22"/>
        <v>687.30000000000007</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23790</v>
      </c>
      <c r="D1019" s="1">
        <f>BILANCA!E41</f>
        <v>23790</v>
      </c>
      <c r="E1019" s="1">
        <v>0</v>
      </c>
      <c r="F1019" s="1">
        <v>0</v>
      </c>
      <c r="G1019" s="2">
        <f t="shared" si="22"/>
        <v>2569.3199999999997</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23790</v>
      </c>
      <c r="D1020" s="1">
        <f>BILANCA!E42</f>
        <v>23790</v>
      </c>
      <c r="E1020" s="1">
        <v>0</v>
      </c>
      <c r="F1020" s="1">
        <v>0</v>
      </c>
      <c r="G1020" s="2">
        <f t="shared" si="22"/>
        <v>2640.6899999999996</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894969</v>
      </c>
      <c r="D1023" s="1">
        <f>BILANCA!E45</f>
        <v>549283.08999999985</v>
      </c>
      <c r="E1023" s="1">
        <v>0</v>
      </c>
      <c r="F1023" s="1">
        <v>0</v>
      </c>
      <c r="G1023" s="2">
        <f t="shared" si="22"/>
        <v>79741.407199999987</v>
      </c>
      <c r="H1023" s="2">
        <f t="shared" si="19"/>
        <v>8.9999999850988388E-2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36750</v>
      </c>
      <c r="D1025" s="1">
        <f>BILANCA!E47</f>
        <v>36750</v>
      </c>
      <c r="E1025" s="1">
        <v>0</v>
      </c>
      <c r="F1025" s="1">
        <v>0</v>
      </c>
      <c r="G1025" s="2">
        <f t="shared" si="22"/>
        <v>4630.5</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378377</v>
      </c>
      <c r="D1026" s="1">
        <f>BILANCA!E48</f>
        <v>378377</v>
      </c>
      <c r="E1026" s="1">
        <v>0</v>
      </c>
      <c r="F1026" s="1">
        <v>0</v>
      </c>
      <c r="G1026" s="2">
        <f t="shared" si="22"/>
        <v>48810.633000000002</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2314851</v>
      </c>
      <c r="D1027" s="1">
        <f>BILANCA!E49</f>
        <v>2314851.13</v>
      </c>
      <c r="E1027" s="1">
        <v>0</v>
      </c>
      <c r="F1027" s="1">
        <v>0</v>
      </c>
      <c r="G1027" s="2">
        <f t="shared" si="22"/>
        <v>305560.34343999997</v>
      </c>
      <c r="H1027" s="2">
        <f t="shared" si="19"/>
        <v>0.12999999988824129</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1835009</v>
      </c>
      <c r="D1028" s="1">
        <f>BILANCA!E50</f>
        <v>2180695.04</v>
      </c>
      <c r="E1028" s="1">
        <v>0</v>
      </c>
      <c r="F1028" s="1">
        <v>0</v>
      </c>
      <c r="G1028" s="2">
        <f t="shared" si="22"/>
        <v>278837.95860000001</v>
      </c>
      <c r="H1028" s="2">
        <f t="shared" si="19"/>
        <v>4.0000000037252903E-2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32784</v>
      </c>
      <c r="D1031" s="1">
        <f>BILANCA!E53</f>
        <v>29999.279999999999</v>
      </c>
      <c r="E1031" s="1">
        <v>0</v>
      </c>
      <c r="F1031" s="1">
        <v>0</v>
      </c>
      <c r="G1031" s="2">
        <f t="shared" si="22"/>
        <v>4453.5628799999995</v>
      </c>
      <c r="H1031" s="2">
        <f t="shared" si="19"/>
        <v>0.27999999999883585</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47660</v>
      </c>
      <c r="D1032" s="1">
        <f>BILANCA!E54</f>
        <v>50445.33</v>
      </c>
      <c r="E1032" s="1">
        <v>0</v>
      </c>
      <c r="F1032" s="1">
        <v>0</v>
      </c>
      <c r="G1032" s="2">
        <f t="shared" si="22"/>
        <v>7278.9823400000005</v>
      </c>
      <c r="H1032" s="2">
        <f t="shared" si="19"/>
        <v>0.33000000000174623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80444</v>
      </c>
      <c r="D1033" s="1">
        <f>BILANCA!E55</f>
        <v>80444.61</v>
      </c>
      <c r="E1033" s="1">
        <v>0</v>
      </c>
      <c r="F1033" s="1">
        <v>0</v>
      </c>
      <c r="G1033" s="2">
        <f t="shared" si="22"/>
        <v>12066.661</v>
      </c>
      <c r="H1033" s="2">
        <f t="shared" si="19"/>
        <v>0.38999999999941792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250226</v>
      </c>
      <c r="D1034" s="1">
        <f>BILANCA!E56</f>
        <v>250226.2</v>
      </c>
      <c r="E1034" s="1">
        <v>0</v>
      </c>
      <c r="F1034" s="1">
        <v>0</v>
      </c>
      <c r="G1034" s="2">
        <f t="shared" si="22"/>
        <v>38284.598400000003</v>
      </c>
      <c r="H1034" s="2">
        <f t="shared" si="19"/>
        <v>0.20000000001164153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250226</v>
      </c>
      <c r="D1035" s="1">
        <f>BILANCA!E57</f>
        <v>250226.2</v>
      </c>
      <c r="E1035" s="1">
        <v>0</v>
      </c>
      <c r="F1035" s="1">
        <v>0</v>
      </c>
      <c r="G1035" s="2">
        <f t="shared" si="22"/>
        <v>39035.2768</v>
      </c>
      <c r="H1035" s="2">
        <f t="shared" si="19"/>
        <v>0.20000000001164153</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7063677</v>
      </c>
      <c r="D1046" s="1">
        <f>BILANCA!E68</f>
        <v>6262762.7999999998</v>
      </c>
      <c r="E1046" s="1">
        <v>0</v>
      </c>
      <c r="F1046" s="1">
        <v>0</v>
      </c>
      <c r="G1046" s="2">
        <f t="shared" si="22"/>
        <v>1234119.7638000001</v>
      </c>
      <c r="H1046" s="2">
        <f t="shared" si="19"/>
        <v>0.20000000018626451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1312481</v>
      </c>
      <c r="D1047" s="1">
        <f>BILANCA!E69</f>
        <v>225682.03</v>
      </c>
      <c r="E1047" s="1">
        <v>0</v>
      </c>
      <c r="F1047" s="1">
        <v>0</v>
      </c>
      <c r="G1047" s="2">
        <f t="shared" si="22"/>
        <v>112886.08384000001</v>
      </c>
      <c r="H1047" s="2">
        <f t="shared" si="19"/>
        <v>2.9999999998835847E-2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1311458</v>
      </c>
      <c r="D1048" s="1">
        <f>BILANCA!E70</f>
        <v>225682.03</v>
      </c>
      <c r="E1048" s="1">
        <v>0</v>
      </c>
      <c r="F1048" s="1">
        <v>0</v>
      </c>
      <c r="G1048" s="2">
        <f t="shared" si="22"/>
        <v>114583.4339</v>
      </c>
      <c r="H1048" s="2">
        <f t="shared" si="19"/>
        <v>2.9999999998835847E-2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1311458</v>
      </c>
      <c r="D1050" s="1">
        <f>BILANCA!E72</f>
        <v>225682.03</v>
      </c>
      <c r="E1050" s="1">
        <v>0</v>
      </c>
      <c r="F1050" s="1">
        <v>0</v>
      </c>
      <c r="G1050" s="2">
        <f t="shared" si="22"/>
        <v>118109.07802</v>
      </c>
      <c r="H1050" s="2">
        <f t="shared" si="19"/>
        <v>2.9999999998835847E-2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1023</v>
      </c>
      <c r="D1054" s="1">
        <f>BILANCA!E76</f>
        <v>0</v>
      </c>
      <c r="E1054" s="1">
        <v>0</v>
      </c>
      <c r="F1054" s="1">
        <v>0</v>
      </c>
      <c r="G1054" s="2">
        <f t="shared" si="22"/>
        <v>72.632999999999996</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8674.24</v>
      </c>
      <c r="E1056" s="1">
        <v>0</v>
      </c>
      <c r="F1056" s="1">
        <v>0</v>
      </c>
      <c r="G1056" s="2">
        <f t="shared" si="22"/>
        <v>1266.43904</v>
      </c>
      <c r="H1056" s="2">
        <f t="shared" si="19"/>
        <v>0.23999999999978172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8674.24</v>
      </c>
      <c r="E1064" s="1">
        <v>0</v>
      </c>
      <c r="F1064" s="1">
        <v>0</v>
      </c>
      <c r="G1064" s="2">
        <f t="shared" si="22"/>
        <v>1405.2268799999999</v>
      </c>
      <c r="H1064" s="2">
        <f t="shared" si="19"/>
        <v>0.23999999999978172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5673810</v>
      </c>
      <c r="D1112" s="1">
        <f>BILANCA!E134</f>
        <v>5673810</v>
      </c>
      <c r="E1112" s="1">
        <v>0</v>
      </c>
      <c r="F1112" s="1">
        <v>0</v>
      </c>
      <c r="G1112" s="2">
        <f t="shared" si="22"/>
        <v>2195764.4699999997</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5673810</v>
      </c>
      <c r="D1113" s="1">
        <f>BILANCA!E135</f>
        <v>5673810</v>
      </c>
      <c r="E1113" s="1">
        <v>0</v>
      </c>
      <c r="F1113" s="1">
        <v>0</v>
      </c>
      <c r="G1113" s="2">
        <f t="shared" si="22"/>
        <v>2212785.9000000004</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5673810</v>
      </c>
      <c r="D1117" s="1">
        <f>BILANCA!E139</f>
        <v>5673810</v>
      </c>
      <c r="E1117" s="1">
        <v>0</v>
      </c>
      <c r="F1117" s="1">
        <v>0</v>
      </c>
      <c r="G1117" s="2">
        <f t="shared" si="22"/>
        <v>2280871.62</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291171.32</v>
      </c>
      <c r="E1124" s="1">
        <v>0</v>
      </c>
      <c r="F1124" s="1">
        <v>0</v>
      </c>
      <c r="G1124" s="2">
        <f t="shared" si="22"/>
        <v>82110.312239999999</v>
      </c>
      <c r="H1124" s="2">
        <f t="shared" si="23"/>
        <v>0.32000000000698492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123272</v>
      </c>
      <c r="D1125" s="1">
        <f>BILANCA!E147</f>
        <v>68264.639999999999</v>
      </c>
      <c r="E1125" s="1">
        <v>0</v>
      </c>
      <c r="F1125" s="1">
        <v>0</v>
      </c>
      <c r="G1125" s="2">
        <f t="shared" si="22"/>
        <v>36891.781759999998</v>
      </c>
      <c r="H1125" s="2">
        <f t="shared" si="23"/>
        <v>0.36000000000058208</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75762</v>
      </c>
      <c r="D1127" s="1">
        <f>BILANCA!E149</f>
        <v>0</v>
      </c>
      <c r="E1127" s="1">
        <v>0</v>
      </c>
      <c r="F1127" s="1">
        <v>0</v>
      </c>
      <c r="G1127" s="2">
        <f t="shared" si="22"/>
        <v>10909.727999999999</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75762</v>
      </c>
      <c r="D1131" s="1">
        <f>BILANCA!E153</f>
        <v>0</v>
      </c>
      <c r="E1131" s="1">
        <v>0</v>
      </c>
      <c r="F1131" s="1">
        <v>0</v>
      </c>
      <c r="G1131" s="2">
        <f t="shared" si="22"/>
        <v>11212.776</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1957</v>
      </c>
      <c r="D1136" s="1">
        <f>BILANCA!E158</f>
        <v>1184.54</v>
      </c>
      <c r="E1136" s="1">
        <v>0</v>
      </c>
      <c r="F1136" s="1">
        <v>0</v>
      </c>
      <c r="G1136" s="2">
        <f t="shared" si="22"/>
        <v>661.89023999999995</v>
      </c>
      <c r="H1136" s="2">
        <f t="shared" si="23"/>
        <v>0.46000000000003638</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427456</v>
      </c>
      <c r="D1137" s="1">
        <f>BILANCA!E159</f>
        <v>205576.88</v>
      </c>
      <c r="E1137" s="1">
        <v>0</v>
      </c>
      <c r="F1137" s="1">
        <v>0</v>
      </c>
      <c r="G1137" s="2">
        <f t="shared" si="22"/>
        <v>129145.90304</v>
      </c>
      <c r="H1137" s="2">
        <f t="shared" si="23"/>
        <v>0.11999999999534339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9258</v>
      </c>
      <c r="D1138" s="1">
        <f>BILANCA!E160</f>
        <v>5535.22</v>
      </c>
      <c r="E1138" s="1">
        <v>0</v>
      </c>
      <c r="F1138" s="1">
        <v>0</v>
      </c>
      <c r="G1138" s="2">
        <f t="shared" si="22"/>
        <v>3150.9081999999999</v>
      </c>
      <c r="H1138" s="2">
        <f t="shared" si="23"/>
        <v>0.22000000000025466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1566</v>
      </c>
      <c r="D1139" s="1">
        <f>BILANCA!E161</f>
        <v>8192</v>
      </c>
      <c r="E1139" s="1">
        <v>0</v>
      </c>
      <c r="F1139" s="1">
        <v>0</v>
      </c>
      <c r="G1139" s="2">
        <f t="shared" si="22"/>
        <v>2800.2</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1596</v>
      </c>
      <c r="D1140" s="1">
        <f>BILANCA!E162</f>
        <v>2418.04</v>
      </c>
      <c r="E1140" s="1">
        <v>0</v>
      </c>
      <c r="F1140" s="1">
        <v>0</v>
      </c>
      <c r="G1140" s="2">
        <f t="shared" si="22"/>
        <v>1009.83656</v>
      </c>
      <c r="H1140" s="2">
        <f t="shared" si="23"/>
        <v>3.999999999996362E-2</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640867</v>
      </c>
      <c r="D1141" s="1">
        <f>BILANCA!E163</f>
        <v>0</v>
      </c>
      <c r="E1141" s="1">
        <v>0</v>
      </c>
      <c r="F1141" s="1">
        <v>0</v>
      </c>
      <c r="G1141" s="2">
        <f t="shared" si="22"/>
        <v>101256.986</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77386</v>
      </c>
      <c r="D1142" s="1">
        <f>BILANCA!E164</f>
        <v>63425.21</v>
      </c>
      <c r="E1142" s="1">
        <v>0</v>
      </c>
      <c r="F1142" s="1">
        <v>0</v>
      </c>
      <c r="G1142" s="2">
        <f t="shared" si="22"/>
        <v>32473.590779999999</v>
      </c>
      <c r="H1142" s="2">
        <f t="shared" si="23"/>
        <v>0.20999999999912689</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159</v>
      </c>
      <c r="D1143" s="1">
        <f>BILANCA!E165</f>
        <v>0</v>
      </c>
      <c r="E1143" s="1">
        <v>0</v>
      </c>
      <c r="F1143" s="1">
        <v>0</v>
      </c>
      <c r="G1143" s="2">
        <f t="shared" si="22"/>
        <v>25.44</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77227</v>
      </c>
      <c r="D1144" s="1">
        <f>BILANCA!E166</f>
        <v>63425.21</v>
      </c>
      <c r="E1144" s="1">
        <v>0</v>
      </c>
      <c r="F1144" s="1">
        <v>0</v>
      </c>
      <c r="G1144" s="2">
        <f t="shared" si="22"/>
        <v>32856.464619999999</v>
      </c>
      <c r="H1144" s="2">
        <f t="shared" si="23"/>
        <v>0.20999999999912689</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37719027</v>
      </c>
      <c r="D1152" s="1">
        <f>BILANCA!E175</f>
        <v>42286334.559999995</v>
      </c>
      <c r="E1152" s="1">
        <v>0</v>
      </c>
      <c r="F1152" s="1">
        <v>0</v>
      </c>
      <c r="G1152" s="2">
        <f t="shared" si="22"/>
        <v>20667296.644279998</v>
      </c>
      <c r="H1152" s="2">
        <f t="shared" si="23"/>
        <v>0.44000000506639481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987774</v>
      </c>
      <c r="D1153" s="1">
        <f>BILANCA!E176</f>
        <v>893191.37</v>
      </c>
      <c r="E1153" s="1">
        <v>0</v>
      </c>
      <c r="F1153" s="1">
        <v>0</v>
      </c>
      <c r="G1153" s="2">
        <f t="shared" si="22"/>
        <v>471606.64580000006</v>
      </c>
      <c r="H1153" s="2">
        <f t="shared" si="23"/>
        <v>0.36999999999534339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373923</v>
      </c>
      <c r="D1154" s="1">
        <f>BILANCA!E177</f>
        <v>479993.02</v>
      </c>
      <c r="E1154" s="1">
        <v>0</v>
      </c>
      <c r="F1154" s="1">
        <v>0</v>
      </c>
      <c r="G1154" s="2">
        <f t="shared" si="22"/>
        <v>228098.44584000003</v>
      </c>
      <c r="H1154" s="2">
        <f t="shared" si="23"/>
        <v>2.0000000018626451E-2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71024</v>
      </c>
      <c r="D1155" s="1">
        <f>BILANCA!E178</f>
        <v>68665.94</v>
      </c>
      <c r="E1155" s="1">
        <v>0</v>
      </c>
      <c r="F1155" s="1">
        <v>0</v>
      </c>
      <c r="G1155" s="2">
        <f t="shared" si="22"/>
        <v>35837.211360000001</v>
      </c>
      <c r="H1155" s="2">
        <f t="shared" si="23"/>
        <v>5.9999999997671694E-2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250384</v>
      </c>
      <c r="D1156" s="1">
        <f>BILANCA!E179</f>
        <v>306101.21000000002</v>
      </c>
      <c r="E1156" s="1">
        <v>0</v>
      </c>
      <c r="F1156" s="1">
        <v>0</v>
      </c>
      <c r="G1156" s="2">
        <f t="shared" si="22"/>
        <v>149227.45066</v>
      </c>
      <c r="H1156" s="2">
        <f t="shared" si="23"/>
        <v>0.21000000002095476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104</v>
      </c>
      <c r="E1157" s="1">
        <v>0</v>
      </c>
      <c r="F1157" s="1">
        <v>0</v>
      </c>
      <c r="G1157" s="2">
        <f t="shared" si="22"/>
        <v>36.192</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104</v>
      </c>
      <c r="E1160" s="1">
        <v>0</v>
      </c>
      <c r="F1160" s="1">
        <v>0</v>
      </c>
      <c r="G1160" s="2">
        <f t="shared" si="22"/>
        <v>36.815999999999995</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4865</v>
      </c>
      <c r="D1162" s="1">
        <f>BILANCA!E185</f>
        <v>15474.34</v>
      </c>
      <c r="E1162" s="1">
        <v>0</v>
      </c>
      <c r="F1162" s="1">
        <v>0</v>
      </c>
      <c r="G1162" s="2">
        <f>B1162/1000*C1162+B1162/500*D1162</f>
        <v>6410.6487200000001</v>
      </c>
      <c r="H1162" s="2">
        <f>ABS(C1162-ROUND(C1162,0))+ABS(D1162-ROUND(D1162,0))</f>
        <v>0.34000000000014552</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5268</v>
      </c>
      <c r="D1163" s="1">
        <f>BILANCA!E186</f>
        <v>21270.02</v>
      </c>
      <c r="E1163" s="1">
        <v>0</v>
      </c>
      <c r="F1163" s="1">
        <v>0</v>
      </c>
      <c r="G1163" s="2">
        <f t="shared" si="22"/>
        <v>8605.4472000000005</v>
      </c>
      <c r="H1163" s="2">
        <f t="shared" si="23"/>
        <v>2.0000000000436557E-2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42382</v>
      </c>
      <c r="D1165" s="1">
        <f>BILANCA!E188</f>
        <v>68377.509999999995</v>
      </c>
      <c r="E1165" s="1">
        <v>0</v>
      </c>
      <c r="F1165" s="1">
        <v>0</v>
      </c>
      <c r="G1165" s="2">
        <f t="shared" si="22"/>
        <v>32602.937639999996</v>
      </c>
      <c r="H1165" s="2">
        <f t="shared" si="23"/>
        <v>0.49000000000523869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37225</v>
      </c>
      <c r="E1166" s="1">
        <v>0</v>
      </c>
      <c r="F1166" s="1">
        <v>0</v>
      </c>
      <c r="G1166" s="2">
        <f t="shared" si="22"/>
        <v>13624.35</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613851</v>
      </c>
      <c r="D1183" s="1">
        <f>BILANCA!E206</f>
        <v>375973.35</v>
      </c>
      <c r="E1183" s="1">
        <v>0</v>
      </c>
      <c r="F1183" s="1">
        <v>0</v>
      </c>
      <c r="G1183" s="2">
        <f t="shared" si="22"/>
        <v>273159.54000000004</v>
      </c>
      <c r="H1183" s="2">
        <f t="shared" si="23"/>
        <v>0.34999999997671694</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613851</v>
      </c>
      <c r="D1184" s="1">
        <f>BILANCA!E207</f>
        <v>375973.35</v>
      </c>
      <c r="E1184" s="1">
        <v>0</v>
      </c>
      <c r="F1184" s="1">
        <v>0</v>
      </c>
      <c r="G1184" s="2">
        <f t="shared" si="22"/>
        <v>274525.33770000003</v>
      </c>
      <c r="H1184" s="2">
        <f t="shared" si="23"/>
        <v>0.34999999997671694</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613851</v>
      </c>
      <c r="D1194" s="1">
        <f>BILANCA!E217</f>
        <v>375973.35</v>
      </c>
      <c r="E1194" s="1">
        <v>0</v>
      </c>
      <c r="F1194" s="1">
        <v>0</v>
      </c>
      <c r="G1194" s="2">
        <f t="shared" si="22"/>
        <v>288183.31469999999</v>
      </c>
      <c r="H1194" s="2">
        <f t="shared" si="23"/>
        <v>0.34999999997671694</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36731253</v>
      </c>
      <c r="D1214" s="1">
        <f>BILANCA!E237</f>
        <v>41393143.189999998</v>
      </c>
      <c r="E1214" s="1">
        <v>0</v>
      </c>
      <c r="F1214" s="1">
        <v>0</v>
      </c>
      <c r="G1214" s="2">
        <f t="shared" si="22"/>
        <v>27608551.596779998</v>
      </c>
      <c r="H1214" s="2">
        <f t="shared" si="23"/>
        <v>0.18999999761581421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35028333</v>
      </c>
      <c r="D1215" s="1">
        <f>BILANCA!E238</f>
        <v>40626589.829999998</v>
      </c>
      <c r="E1215" s="1">
        <v>0</v>
      </c>
      <c r="F1215" s="1">
        <v>0</v>
      </c>
      <c r="G1215" s="2">
        <f t="shared" si="22"/>
        <v>26977310.937120002</v>
      </c>
      <c r="H1215" s="2">
        <f t="shared" si="23"/>
        <v>0.17000000178813934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35028333</v>
      </c>
      <c r="D1216" s="1">
        <f>BILANCA!E239</f>
        <v>40626589.829999998</v>
      </c>
      <c r="E1216" s="1">
        <v>0</v>
      </c>
      <c r="F1216" s="1">
        <v>0</v>
      </c>
      <c r="G1216" s="2">
        <f t="shared" si="22"/>
        <v>27093592.449780002</v>
      </c>
      <c r="H1216" s="2">
        <f t="shared" si="23"/>
        <v>0.17000000178813934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33857293</v>
      </c>
      <c r="D1217" s="1">
        <f>BILANCA!E240</f>
        <v>39526951.909999996</v>
      </c>
      <c r="E1217" s="1">
        <v>0</v>
      </c>
      <c r="F1217" s="1">
        <v>0</v>
      </c>
      <c r="G1217" s="2">
        <f t="shared" si="22"/>
        <v>26421220.055880003</v>
      </c>
      <c r="H1217" s="2">
        <f t="shared" si="23"/>
        <v>9.0000003576278687E-2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1171040</v>
      </c>
      <c r="D1218" s="1">
        <f>BILANCA!E241</f>
        <v>1099637.92</v>
      </c>
      <c r="E1218" s="1">
        <v>0</v>
      </c>
      <c r="F1218" s="1">
        <v>0</v>
      </c>
      <c r="G1218" s="2">
        <f t="shared" si="22"/>
        <v>792024.22239999985</v>
      </c>
      <c r="H1218" s="2">
        <f t="shared" si="23"/>
        <v>8.0000000074505806E-2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1702920</v>
      </c>
      <c r="D1222" s="1">
        <f>BILANCA!E245</f>
        <v>694991.25</v>
      </c>
      <c r="E1222" s="1">
        <v>0</v>
      </c>
      <c r="F1222" s="1">
        <v>0</v>
      </c>
      <c r="G1222" s="2">
        <f t="shared" si="22"/>
        <v>739203.69750000001</v>
      </c>
      <c r="H1222" s="2">
        <f t="shared" si="23"/>
        <v>0.25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1702920</v>
      </c>
      <c r="D1223" s="1">
        <f>BILANCA!E246</f>
        <v>694991.25</v>
      </c>
      <c r="E1223" s="1">
        <v>0</v>
      </c>
      <c r="F1223" s="1">
        <v>0</v>
      </c>
      <c r="G1223" s="2">
        <f t="shared" si="22"/>
        <v>742296.6</v>
      </c>
      <c r="H1223" s="2">
        <f t="shared" si="23"/>
        <v>0.25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1702920</v>
      </c>
      <c r="D1224" s="1">
        <f>BILANCA!E247</f>
        <v>694991.25</v>
      </c>
      <c r="E1224" s="1">
        <v>0</v>
      </c>
      <c r="F1224" s="1">
        <v>0</v>
      </c>
      <c r="G1224" s="2">
        <f t="shared" si="22"/>
        <v>745389.50249999994</v>
      </c>
      <c r="H1224" s="2">
        <f t="shared" si="23"/>
        <v>0.25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7635.48</v>
      </c>
      <c r="E1232" s="1">
        <v>0</v>
      </c>
      <c r="F1232" s="1">
        <v>0</v>
      </c>
      <c r="G1232" s="2">
        <f t="shared" si="22"/>
        <v>3802.4690399999999</v>
      </c>
      <c r="H1232" s="2">
        <f t="shared" si="23"/>
        <v>0.47999999999956344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63926.63</v>
      </c>
      <c r="E1233" s="1">
        <v>0</v>
      </c>
      <c r="F1233" s="1">
        <v>0</v>
      </c>
      <c r="G1233" s="2">
        <f t="shared" si="22"/>
        <v>31963.314999999999</v>
      </c>
      <c r="H1233" s="2">
        <f t="shared" si="23"/>
        <v>0.37000000000261934</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525000</v>
      </c>
      <c r="D1236" s="1">
        <f>BILANCA!E259</f>
        <v>1475000</v>
      </c>
      <c r="E1236" s="1">
        <v>0</v>
      </c>
      <c r="F1236" s="1">
        <v>0</v>
      </c>
      <c r="G1236" s="2">
        <f t="shared" si="22"/>
        <v>879175</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525000</v>
      </c>
      <c r="D1237" s="1">
        <f>BILANCA!E260</f>
        <v>1475000</v>
      </c>
      <c r="E1237" s="1">
        <v>0</v>
      </c>
      <c r="F1237" s="1">
        <v>0</v>
      </c>
      <c r="G1237" s="2">
        <f t="shared" si="22"/>
        <v>882650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640867</v>
      </c>
      <c r="D1240" s="1">
        <f>BILANCA!E264</f>
        <v>291171.32</v>
      </c>
      <c r="E1240" s="1">
        <v>0</v>
      </c>
      <c r="F1240" s="1">
        <v>0</v>
      </c>
      <c r="G1240" s="2">
        <f t="shared" si="22"/>
        <v>314364.87748000002</v>
      </c>
      <c r="H1240" s="2">
        <f t="shared" si="23"/>
        <v>0.32000000000698492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77386</v>
      </c>
      <c r="D1242" s="1">
        <f>BILANCA!E266</f>
        <v>63425.21</v>
      </c>
      <c r="E1242" s="1">
        <v>0</v>
      </c>
      <c r="F1242" s="1">
        <v>0</v>
      </c>
      <c r="G1242" s="2">
        <f t="shared" ref="G1242:G1479" si="24">B1242/1000*C1242+B1242/500*D1242</f>
        <v>52897.232780000006</v>
      </c>
      <c r="H1242" s="2">
        <f t="shared" si="23"/>
        <v>0.20999999999912689</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373923</v>
      </c>
      <c r="D1263" s="1">
        <f>BILANCA!E287</f>
        <v>479993.02</v>
      </c>
      <c r="E1263" s="1">
        <v>0</v>
      </c>
      <c r="F1263" s="1">
        <v>0</v>
      </c>
      <c r="G1263" s="2">
        <f t="shared" si="24"/>
        <v>373494.53120000003</v>
      </c>
      <c r="H1263" s="2">
        <f t="shared" si="23"/>
        <v>2.0000000018626451E-2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37225</v>
      </c>
      <c r="E1265" s="1">
        <v>0</v>
      </c>
      <c r="F1265" s="1">
        <v>0</v>
      </c>
      <c r="G1265" s="2">
        <f t="shared" si="24"/>
        <v>20994.899999999998</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613851</v>
      </c>
      <c r="D1269" s="1">
        <f>BILANCA!E293</f>
        <v>375973.35</v>
      </c>
      <c r="E1269" s="1">
        <v>0</v>
      </c>
      <c r="F1269" s="1">
        <v>0</v>
      </c>
      <c r="G1269" s="2">
        <f t="shared" si="24"/>
        <v>390618.1422</v>
      </c>
      <c r="H1269" s="2">
        <f t="shared" si="23"/>
        <v>0.34999999997671694</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862122</v>
      </c>
      <c r="D1299" s="6">
        <f>'RAS-funkcijski'!E5</f>
        <v>1047263.8500000001</v>
      </c>
      <c r="E1299" s="6">
        <v>0</v>
      </c>
      <c r="F1299" s="6">
        <v>0</v>
      </c>
      <c r="G1299" s="7">
        <f t="shared" si="24"/>
        <v>2956.6496999999999</v>
      </c>
      <c r="H1299" s="7">
        <f t="shared" si="23"/>
        <v>0.14999999990686774</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764450</v>
      </c>
      <c r="D1300" s="1">
        <f>'RAS-funkcijski'!E6</f>
        <v>993705.59000000008</v>
      </c>
      <c r="E1300" s="1">
        <v>0</v>
      </c>
      <c r="F1300" s="1">
        <v>0</v>
      </c>
      <c r="G1300" s="2">
        <f t="shared" si="24"/>
        <v>5503.7223600000007</v>
      </c>
      <c r="H1300" s="2">
        <f t="shared" si="23"/>
        <v>0.40999999991618097</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689240</v>
      </c>
      <c r="D1301" s="1">
        <f>'RAS-funkcijski'!E7</f>
        <v>804896.67</v>
      </c>
      <c r="E1301" s="1">
        <v>0</v>
      </c>
      <c r="F1301" s="1">
        <v>0</v>
      </c>
      <c r="G1301" s="2">
        <f t="shared" si="24"/>
        <v>6897.1000200000008</v>
      </c>
      <c r="H1301" s="2">
        <f t="shared" si="23"/>
        <v>0.32999999995809048</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75210</v>
      </c>
      <c r="D1302" s="1">
        <f>'RAS-funkcijski'!E8</f>
        <v>188808.92</v>
      </c>
      <c r="E1302" s="1">
        <v>0</v>
      </c>
      <c r="F1302" s="1">
        <v>0</v>
      </c>
      <c r="G1302" s="2">
        <f t="shared" si="24"/>
        <v>1811.3113600000001</v>
      </c>
      <c r="H1302" s="2">
        <f t="shared" si="23"/>
        <v>7.9999999987194315E-2</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53402</v>
      </c>
      <c r="D1307" s="1">
        <f>'RAS-funkcijski'!E13</f>
        <v>53558.26</v>
      </c>
      <c r="E1307" s="1">
        <v>0</v>
      </c>
      <c r="F1307" s="1">
        <v>0</v>
      </c>
      <c r="G1307" s="2">
        <f t="shared" si="24"/>
        <v>1444.6666799999998</v>
      </c>
      <c r="H1307" s="2">
        <f t="shared" si="23"/>
        <v>0.26000000000203727</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42200</v>
      </c>
      <c r="D1308" s="1">
        <f>'RAS-funkcijski'!E14</f>
        <v>53558.26</v>
      </c>
      <c r="E1308" s="1">
        <v>0</v>
      </c>
      <c r="F1308" s="1">
        <v>0</v>
      </c>
      <c r="G1308" s="2">
        <f t="shared" si="24"/>
        <v>1493.1652000000001</v>
      </c>
      <c r="H1308" s="2">
        <f t="shared" si="23"/>
        <v>0.26000000000203727</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11202</v>
      </c>
      <c r="D1309" s="1">
        <f>'RAS-funkcijski'!E15</f>
        <v>0</v>
      </c>
      <c r="E1309" s="1">
        <v>0</v>
      </c>
      <c r="F1309" s="1">
        <v>0</v>
      </c>
      <c r="G1309" s="2">
        <f t="shared" si="24"/>
        <v>123.22199999999999</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44270</v>
      </c>
      <c r="D1311" s="1">
        <f>'RAS-funkcijski'!E17</f>
        <v>0</v>
      </c>
      <c r="E1311" s="1">
        <v>0</v>
      </c>
      <c r="F1311" s="1">
        <v>0</v>
      </c>
      <c r="G1311" s="2">
        <f t="shared" si="24"/>
        <v>575.51</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5100</v>
      </c>
      <c r="D1316" s="1">
        <f>'RAS-funkcijski'!E22</f>
        <v>0</v>
      </c>
      <c r="E1316" s="1">
        <v>0</v>
      </c>
      <c r="F1316" s="1">
        <v>0</v>
      </c>
      <c r="G1316" s="2">
        <f t="shared" si="24"/>
        <v>91.8</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5100</v>
      </c>
      <c r="D1318" s="1">
        <f>'RAS-funkcijski'!E24</f>
        <v>0</v>
      </c>
      <c r="E1318" s="1">
        <v>0</v>
      </c>
      <c r="F1318" s="1">
        <v>0</v>
      </c>
      <c r="G1318" s="2">
        <f t="shared" si="24"/>
        <v>102</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502170</v>
      </c>
      <c r="D1322" s="1">
        <f>'RAS-funkcijski'!E28</f>
        <v>0</v>
      </c>
      <c r="E1322" s="1">
        <v>0</v>
      </c>
      <c r="F1322" s="1">
        <v>0</v>
      </c>
      <c r="G1322" s="2">
        <f t="shared" si="24"/>
        <v>12052.08</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495850</v>
      </c>
      <c r="D1324" s="1">
        <f>'RAS-funkcijski'!E30</f>
        <v>0</v>
      </c>
      <c r="E1324" s="1">
        <v>0</v>
      </c>
      <c r="F1324" s="1">
        <v>0</v>
      </c>
      <c r="G1324" s="2">
        <f t="shared" si="24"/>
        <v>12892.099999999999</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6320</v>
      </c>
      <c r="D1327" s="1">
        <f>'RAS-funkcijski'!E33</f>
        <v>0</v>
      </c>
      <c r="E1327" s="1">
        <v>0</v>
      </c>
      <c r="F1327" s="1">
        <v>0</v>
      </c>
      <c r="G1327" s="2">
        <f t="shared" si="24"/>
        <v>183.28</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8417520</v>
      </c>
      <c r="D1329" s="1">
        <f>'RAS-funkcijski'!E35</f>
        <v>7865648.2399999993</v>
      </c>
      <c r="E1329" s="1">
        <v>0</v>
      </c>
      <c r="F1329" s="1">
        <v>0</v>
      </c>
      <c r="G1329" s="2">
        <f t="shared" si="24"/>
        <v>748613.31088</v>
      </c>
      <c r="H1329" s="2">
        <f t="shared" si="23"/>
        <v>0.23999999929219484</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1452320</v>
      </c>
      <c r="D1330" s="1">
        <f>'RAS-funkcijski'!E36</f>
        <v>0</v>
      </c>
      <c r="E1330" s="1">
        <v>0</v>
      </c>
      <c r="F1330" s="1">
        <v>0</v>
      </c>
      <c r="G1330" s="2">
        <f t="shared" si="24"/>
        <v>46474.239999999998</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1452320</v>
      </c>
      <c r="D1332" s="1">
        <f>'RAS-funkcijski'!E38</f>
        <v>0</v>
      </c>
      <c r="E1332" s="1">
        <v>0</v>
      </c>
      <c r="F1332" s="1">
        <v>0</v>
      </c>
      <c r="G1332" s="2">
        <f t="shared" si="24"/>
        <v>49378.880000000005</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153240</v>
      </c>
      <c r="D1333" s="1">
        <f>'RAS-funkcijski'!E39</f>
        <v>0</v>
      </c>
      <c r="E1333" s="1">
        <v>0</v>
      </c>
      <c r="F1333" s="1">
        <v>0</v>
      </c>
      <c r="G1333" s="2">
        <f t="shared" si="24"/>
        <v>5363.4000000000005</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153240</v>
      </c>
      <c r="D1334" s="1">
        <f>'RAS-funkcijski'!E40</f>
        <v>0</v>
      </c>
      <c r="E1334" s="1">
        <v>0</v>
      </c>
      <c r="F1334" s="1">
        <v>0</v>
      </c>
      <c r="G1334" s="2">
        <f t="shared" si="24"/>
        <v>5516.6399999999994</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53450</v>
      </c>
      <c r="D1337" s="1">
        <f>'RAS-funkcijski'!E43</f>
        <v>642469.05999999994</v>
      </c>
      <c r="E1337" s="1">
        <v>0</v>
      </c>
      <c r="F1337" s="1">
        <v>0</v>
      </c>
      <c r="G1337" s="2">
        <f t="shared" si="24"/>
        <v>52197.136679999996</v>
      </c>
      <c r="H1337" s="2">
        <f t="shared" si="23"/>
        <v>5.9999999939464033E-2</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18240</v>
      </c>
      <c r="D1339" s="1">
        <f>'RAS-funkcijski'!E45</f>
        <v>66341.97</v>
      </c>
      <c r="E1339" s="1">
        <v>0</v>
      </c>
      <c r="F1339" s="1">
        <v>0</v>
      </c>
      <c r="G1339" s="2">
        <f t="shared" si="24"/>
        <v>6187.8815400000003</v>
      </c>
      <c r="H1339" s="2">
        <f t="shared" si="27"/>
        <v>2.9999999998835847E-2</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35210</v>
      </c>
      <c r="D1342" s="1">
        <f>'RAS-funkcijski'!E48</f>
        <v>576127.09</v>
      </c>
      <c r="E1342" s="1">
        <v>0</v>
      </c>
      <c r="F1342" s="1">
        <v>0</v>
      </c>
      <c r="G1342" s="2">
        <f t="shared" si="24"/>
        <v>52248.423919999994</v>
      </c>
      <c r="H1342" s="2">
        <f t="shared" si="27"/>
        <v>8.999999996740371E-2</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2785100</v>
      </c>
      <c r="D1344" s="1">
        <f>'RAS-funkcijski'!E50</f>
        <v>4398031.09</v>
      </c>
      <c r="E1344" s="1">
        <v>0</v>
      </c>
      <c r="F1344" s="1">
        <v>0</v>
      </c>
      <c r="G1344" s="2">
        <f t="shared" si="24"/>
        <v>532733.46028</v>
      </c>
      <c r="H1344" s="2">
        <f t="shared" si="27"/>
        <v>8.9999999850988388E-2</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2785100</v>
      </c>
      <c r="D1347" s="1">
        <f>'RAS-funkcijski'!E53</f>
        <v>4398031.09</v>
      </c>
      <c r="E1347" s="1">
        <v>0</v>
      </c>
      <c r="F1347" s="1">
        <v>0</v>
      </c>
      <c r="G1347" s="2">
        <f t="shared" si="24"/>
        <v>567476.94681999995</v>
      </c>
      <c r="H1347" s="2">
        <f t="shared" si="27"/>
        <v>8.9999999850988388E-2</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2132030</v>
      </c>
      <c r="D1348" s="1">
        <f>'RAS-funkcijski'!E54</f>
        <v>1168925.31</v>
      </c>
      <c r="E1348" s="1">
        <v>0</v>
      </c>
      <c r="F1348" s="1">
        <v>0</v>
      </c>
      <c r="G1348" s="2">
        <f t="shared" si="24"/>
        <v>223494.03100000002</v>
      </c>
      <c r="H1348" s="2">
        <f t="shared" si="27"/>
        <v>0.31000000005587935</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2117510</v>
      </c>
      <c r="D1349" s="1">
        <f>'RAS-funkcijski'!E55</f>
        <v>1168925.31</v>
      </c>
      <c r="E1349" s="1">
        <v>0</v>
      </c>
      <c r="F1349" s="1">
        <v>0</v>
      </c>
      <c r="G1349" s="2">
        <f t="shared" si="24"/>
        <v>227223.39162000001</v>
      </c>
      <c r="H1349" s="2">
        <f t="shared" si="27"/>
        <v>0.31000000005587935</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14520</v>
      </c>
      <c r="D1353" s="1">
        <f>'RAS-funkcijski'!E59</f>
        <v>0</v>
      </c>
      <c r="E1353" s="1">
        <v>0</v>
      </c>
      <c r="F1353" s="1">
        <v>0</v>
      </c>
      <c r="G1353" s="2">
        <f t="shared" si="24"/>
        <v>798.6</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28540</v>
      </c>
      <c r="D1354" s="1">
        <f>'RAS-funkcijski'!E60</f>
        <v>0</v>
      </c>
      <c r="E1354" s="1">
        <v>0</v>
      </c>
      <c r="F1354" s="1">
        <v>0</v>
      </c>
      <c r="G1354" s="2">
        <f t="shared" si="24"/>
        <v>1598.24</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485200</v>
      </c>
      <c r="D1355" s="1">
        <f>'RAS-funkcijski'!E61</f>
        <v>0</v>
      </c>
      <c r="E1355" s="1">
        <v>0</v>
      </c>
      <c r="F1355" s="1">
        <v>0</v>
      </c>
      <c r="G1355" s="2">
        <f t="shared" si="24"/>
        <v>27656.400000000001</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485200</v>
      </c>
      <c r="D1359" s="1">
        <f>'RAS-funkcijski'!E65</f>
        <v>0</v>
      </c>
      <c r="E1359" s="1">
        <v>0</v>
      </c>
      <c r="F1359" s="1">
        <v>0</v>
      </c>
      <c r="G1359" s="2">
        <f t="shared" si="24"/>
        <v>29597.200000000001</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352040</v>
      </c>
      <c r="D1360" s="1">
        <f>'RAS-funkcijski'!E66</f>
        <v>0</v>
      </c>
      <c r="E1360" s="1">
        <v>0</v>
      </c>
      <c r="F1360" s="1">
        <v>0</v>
      </c>
      <c r="G1360" s="2">
        <f t="shared" si="24"/>
        <v>21826.48</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352040</v>
      </c>
      <c r="D1361" s="1">
        <f>'RAS-funkcijski'!E67</f>
        <v>0</v>
      </c>
      <c r="E1361" s="1">
        <v>0</v>
      </c>
      <c r="F1361" s="1">
        <v>0</v>
      </c>
      <c r="G1361" s="2">
        <f t="shared" si="24"/>
        <v>22178.52</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975600</v>
      </c>
      <c r="D1368" s="1">
        <f>'RAS-funkcijski'!E74</f>
        <v>1656222.78</v>
      </c>
      <c r="E1368" s="1">
        <v>0</v>
      </c>
      <c r="F1368" s="1">
        <v>0</v>
      </c>
      <c r="G1368" s="2">
        <f t="shared" si="24"/>
        <v>300163.18920000002</v>
      </c>
      <c r="H1368" s="2">
        <f t="shared" si="27"/>
        <v>0.21999999997206032</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1479640</v>
      </c>
      <c r="D1369" s="1">
        <f>'RAS-funkcijski'!E75</f>
        <v>3761320.4499999997</v>
      </c>
      <c r="E1369" s="1">
        <v>0</v>
      </c>
      <c r="F1369" s="1">
        <v>0</v>
      </c>
      <c r="G1369" s="2">
        <f t="shared" si="24"/>
        <v>639161.94389999984</v>
      </c>
      <c r="H1369" s="2">
        <f t="shared" si="27"/>
        <v>0.44999999972060323</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37420</v>
      </c>
      <c r="D1370" s="1">
        <f>'RAS-funkcijski'!E76</f>
        <v>2996967.34</v>
      </c>
      <c r="E1370" s="1">
        <v>0</v>
      </c>
      <c r="F1370" s="1">
        <v>0</v>
      </c>
      <c r="G1370" s="2">
        <f t="shared" si="24"/>
        <v>434257.53695999994</v>
      </c>
      <c r="H1370" s="2">
        <f t="shared" si="27"/>
        <v>0.33999999985098839</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362740</v>
      </c>
      <c r="D1371" s="1">
        <f>'RAS-funkcijski'!E77</f>
        <v>236948.36</v>
      </c>
      <c r="E1371" s="1">
        <v>0</v>
      </c>
      <c r="F1371" s="1">
        <v>0</v>
      </c>
      <c r="G1371" s="2">
        <f t="shared" si="24"/>
        <v>61074.480559999989</v>
      </c>
      <c r="H1371" s="2">
        <f t="shared" si="27"/>
        <v>0.35999999998603016</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269510</v>
      </c>
      <c r="D1373" s="1">
        <f>'RAS-funkcijski'!E79</f>
        <v>0</v>
      </c>
      <c r="E1373" s="1">
        <v>0</v>
      </c>
      <c r="F1373" s="1">
        <v>0</v>
      </c>
      <c r="G1373" s="2">
        <f t="shared" si="24"/>
        <v>20213.25</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521410</v>
      </c>
      <c r="D1374" s="1">
        <f>'RAS-funkcijski'!E80</f>
        <v>527404.75</v>
      </c>
      <c r="E1374" s="1">
        <v>0</v>
      </c>
      <c r="F1374" s="1">
        <v>0</v>
      </c>
      <c r="G1374" s="2">
        <f t="shared" si="24"/>
        <v>119792.682</v>
      </c>
      <c r="H1374" s="2">
        <f t="shared" si="27"/>
        <v>0.25</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288560</v>
      </c>
      <c r="D1375" s="1">
        <f>'RAS-funkcijski'!E81</f>
        <v>0</v>
      </c>
      <c r="E1375" s="1">
        <v>0</v>
      </c>
      <c r="F1375" s="1">
        <v>0</v>
      </c>
      <c r="G1375" s="2">
        <f t="shared" si="24"/>
        <v>22219.119999999999</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1332150</v>
      </c>
      <c r="D1376" s="1">
        <f>'RAS-funkcijski'!E82</f>
        <v>1295428.45</v>
      </c>
      <c r="E1376" s="1">
        <v>0</v>
      </c>
      <c r="F1376" s="1">
        <v>0</v>
      </c>
      <c r="G1376" s="2">
        <f t="shared" si="24"/>
        <v>305994.53820000001</v>
      </c>
      <c r="H1376" s="2">
        <f t="shared" si="27"/>
        <v>0.44999999995343387</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128540</v>
      </c>
      <c r="D1378" s="1">
        <f>'RAS-funkcijski'!E84</f>
        <v>359359.76</v>
      </c>
      <c r="E1378" s="1">
        <v>0</v>
      </c>
      <c r="F1378" s="1">
        <v>0</v>
      </c>
      <c r="G1378" s="2">
        <f t="shared" si="24"/>
        <v>67780.761599999998</v>
      </c>
      <c r="H1378" s="2">
        <f t="shared" si="27"/>
        <v>0.23999999999068677</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352410</v>
      </c>
      <c r="D1380" s="1">
        <f>'RAS-funkcijski'!E86</f>
        <v>694080.98</v>
      </c>
      <c r="E1380" s="1">
        <v>0</v>
      </c>
      <c r="F1380" s="1">
        <v>0</v>
      </c>
      <c r="G1380" s="2">
        <f t="shared" si="24"/>
        <v>142726.90072000001</v>
      </c>
      <c r="H1380" s="2">
        <f t="shared" si="27"/>
        <v>2.0000000018626451E-2</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851200</v>
      </c>
      <c r="D1382" s="1">
        <f>'RAS-funkcijski'!E88</f>
        <v>241987.71</v>
      </c>
      <c r="E1382" s="1">
        <v>0</v>
      </c>
      <c r="F1382" s="1">
        <v>0</v>
      </c>
      <c r="G1382" s="2">
        <f t="shared" si="24"/>
        <v>112154.73527999999</v>
      </c>
      <c r="H1382" s="2">
        <f t="shared" si="27"/>
        <v>0.29000000000814907</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422570</v>
      </c>
      <c r="D1401" s="1">
        <f>'RAS-funkcijski'!E107</f>
        <v>408364.85</v>
      </c>
      <c r="E1401" s="1">
        <v>0</v>
      </c>
      <c r="F1401" s="1">
        <v>0</v>
      </c>
      <c r="G1401" s="2">
        <f t="shared" si="24"/>
        <v>127647.86909999998</v>
      </c>
      <c r="H1401" s="2">
        <f t="shared" si="27"/>
        <v>0.15000000002328306</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182100</v>
      </c>
      <c r="D1402" s="1">
        <f>'RAS-funkcijski'!E108</f>
        <v>175656.13</v>
      </c>
      <c r="E1402" s="1">
        <v>0</v>
      </c>
      <c r="F1402" s="1">
        <v>0</v>
      </c>
      <c r="G1402" s="2">
        <f t="shared" si="24"/>
        <v>55474.875039999999</v>
      </c>
      <c r="H1402" s="2">
        <f t="shared" si="27"/>
        <v>0.13000000000465661</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58210</v>
      </c>
      <c r="D1403" s="1">
        <f>'RAS-funkcijski'!E109</f>
        <v>82125</v>
      </c>
      <c r="E1403" s="1">
        <v>0</v>
      </c>
      <c r="F1403" s="1">
        <v>0</v>
      </c>
      <c r="G1403" s="2">
        <f t="shared" si="24"/>
        <v>23358.3</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138740</v>
      </c>
      <c r="D1404" s="1">
        <f>'RAS-funkcijski'!E110</f>
        <v>150583.72</v>
      </c>
      <c r="E1404" s="1">
        <v>0</v>
      </c>
      <c r="F1404" s="1">
        <v>0</v>
      </c>
      <c r="G1404" s="2">
        <f t="shared" si="24"/>
        <v>46630.188639999993</v>
      </c>
      <c r="H1404" s="2">
        <f t="shared" si="27"/>
        <v>0.27999999999883585</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43520</v>
      </c>
      <c r="D1407" s="1">
        <f>'RAS-funkcijski'!E113</f>
        <v>0</v>
      </c>
      <c r="E1407" s="1">
        <v>0</v>
      </c>
      <c r="F1407" s="1">
        <v>0</v>
      </c>
      <c r="G1407" s="2">
        <f t="shared" si="24"/>
        <v>4743.68</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410459</v>
      </c>
      <c r="D1408" s="1">
        <f>'RAS-funkcijski'!E114</f>
        <v>2540138.5999999996</v>
      </c>
      <c r="E1408" s="1">
        <v>0</v>
      </c>
      <c r="F1408" s="1">
        <v>0</v>
      </c>
      <c r="G1408" s="2">
        <f t="shared" si="24"/>
        <v>603980.98199999996</v>
      </c>
      <c r="H1408" s="2">
        <f t="shared" si="27"/>
        <v>0.40000000037252903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214259</v>
      </c>
      <c r="D1409" s="1">
        <f>'RAS-funkcijski'!E115</f>
        <v>2320938.5999999996</v>
      </c>
      <c r="E1409" s="1">
        <v>0</v>
      </c>
      <c r="F1409" s="1">
        <v>0</v>
      </c>
      <c r="G1409" s="2">
        <f t="shared" si="24"/>
        <v>539031.11819999991</v>
      </c>
      <c r="H1409" s="2">
        <f t="shared" si="27"/>
        <v>0.40000000037252903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160679</v>
      </c>
      <c r="D1410" s="1">
        <f>'RAS-funkcijski'!E116</f>
        <v>1677909.38</v>
      </c>
      <c r="E1410" s="1">
        <v>0</v>
      </c>
      <c r="F1410" s="1">
        <v>0</v>
      </c>
      <c r="G1410" s="2">
        <f t="shared" si="24"/>
        <v>393847.74911999999</v>
      </c>
      <c r="H1410" s="2">
        <f t="shared" si="27"/>
        <v>0.37999999988824129</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53580</v>
      </c>
      <c r="D1411" s="1">
        <f>'RAS-funkcijski'!E117</f>
        <v>643029.22</v>
      </c>
      <c r="E1411" s="1">
        <v>0</v>
      </c>
      <c r="F1411" s="1">
        <v>0</v>
      </c>
      <c r="G1411" s="2">
        <f t="shared" si="24"/>
        <v>151379.14371999999</v>
      </c>
      <c r="H1411" s="2">
        <f t="shared" si="27"/>
        <v>0.21999999997206032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196200</v>
      </c>
      <c r="D1416" s="1">
        <f>'RAS-funkcijski'!E122</f>
        <v>219200</v>
      </c>
      <c r="E1416" s="1">
        <v>0</v>
      </c>
      <c r="F1416" s="1">
        <v>0</v>
      </c>
      <c r="G1416" s="2">
        <f t="shared" si="24"/>
        <v>74882.799999999988</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196200</v>
      </c>
      <c r="D1417" s="1">
        <f>'RAS-funkcijski'!E123</f>
        <v>219200</v>
      </c>
      <c r="E1417" s="1">
        <v>0</v>
      </c>
      <c r="F1417" s="1">
        <v>0</v>
      </c>
      <c r="G1417" s="2">
        <f t="shared" si="24"/>
        <v>75517.399999999994</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1362160</v>
      </c>
      <c r="D1423" s="1">
        <f>'RAS-funkcijski'!E129</f>
        <v>1584797.65</v>
      </c>
      <c r="E1423" s="1">
        <v>0</v>
      </c>
      <c r="F1423" s="1">
        <v>0</v>
      </c>
      <c r="G1423" s="2">
        <f t="shared" si="24"/>
        <v>566469.41249999998</v>
      </c>
      <c r="H1423" s="2">
        <f t="shared" si="27"/>
        <v>0.35000000009313226</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5210</v>
      </c>
      <c r="D1424" s="1">
        <f>'RAS-funkcijski'!E130</f>
        <v>0</v>
      </c>
      <c r="E1424" s="1">
        <v>0</v>
      </c>
      <c r="F1424" s="1">
        <v>0</v>
      </c>
      <c r="G1424" s="2">
        <f t="shared" si="24"/>
        <v>656.46</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5210</v>
      </c>
      <c r="D1426" s="1">
        <f>'RAS-funkcijski'!E132</f>
        <v>0</v>
      </c>
      <c r="E1426" s="1">
        <v>0</v>
      </c>
      <c r="F1426" s="1">
        <v>0</v>
      </c>
      <c r="G1426" s="2">
        <f t="shared" si="24"/>
        <v>666.88</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175240</v>
      </c>
      <c r="D1427" s="1">
        <f>'RAS-funkcijski'!E133</f>
        <v>120900</v>
      </c>
      <c r="E1427" s="1">
        <v>0</v>
      </c>
      <c r="F1427" s="1">
        <v>0</v>
      </c>
      <c r="G1427" s="2">
        <f t="shared" si="24"/>
        <v>53798.16</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610250</v>
      </c>
      <c r="D1429" s="1">
        <f>'RAS-funkcijski'!E135</f>
        <v>119954.37</v>
      </c>
      <c r="E1429" s="1">
        <v>0</v>
      </c>
      <c r="F1429" s="1">
        <v>0</v>
      </c>
      <c r="G1429" s="2">
        <f t="shared" si="24"/>
        <v>111370.79493999999</v>
      </c>
      <c r="H1429" s="2">
        <f t="shared" si="27"/>
        <v>0.36999999999534339</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151240</v>
      </c>
      <c r="D1431" s="1">
        <f>'RAS-funkcijski'!E137</f>
        <v>195000.07</v>
      </c>
      <c r="E1431" s="1">
        <v>0</v>
      </c>
      <c r="F1431" s="1">
        <v>0</v>
      </c>
      <c r="G1431" s="2">
        <f t="shared" si="24"/>
        <v>71984.938620000001</v>
      </c>
      <c r="H1431" s="2">
        <f t="shared" si="27"/>
        <v>7.0000000006984919E-2</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125120</v>
      </c>
      <c r="D1433" s="1">
        <f>'RAS-funkcijski'!E139</f>
        <v>0</v>
      </c>
      <c r="E1433" s="1">
        <v>0</v>
      </c>
      <c r="F1433" s="1">
        <v>0</v>
      </c>
      <c r="G1433" s="2">
        <f t="shared" si="24"/>
        <v>16891.2</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295100</v>
      </c>
      <c r="D1434" s="1">
        <f>'RAS-funkcijski'!E140</f>
        <v>1148943.21</v>
      </c>
      <c r="E1434" s="1">
        <v>0</v>
      </c>
      <c r="F1434" s="1">
        <v>0</v>
      </c>
      <c r="G1434" s="2">
        <f t="shared" si="24"/>
        <v>352646.15312000003</v>
      </c>
      <c r="H1434" s="2">
        <f t="shared" si="27"/>
        <v>0.2099999999627471</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14793891</v>
      </c>
      <c r="D1435" s="13">
        <f>'RAS-funkcijski'!E141</f>
        <v>18502962.089999996</v>
      </c>
      <c r="E1435" s="13">
        <v>0</v>
      </c>
      <c r="F1435" s="13">
        <v>0</v>
      </c>
      <c r="G1435" s="14">
        <f t="shared" si="24"/>
        <v>7096574.6796599999</v>
      </c>
      <c r="H1435" s="14">
        <f t="shared" si="27"/>
        <v>8.999999612569809E-2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987774</v>
      </c>
      <c r="D1480" s="6"/>
      <c r="E1480" s="6">
        <v>0</v>
      </c>
      <c r="F1480" s="6">
        <v>0</v>
      </c>
      <c r="G1480" s="7">
        <f t="shared" ref="G1480:G1580" si="34">B1480/1000*C1480</f>
        <v>987.774</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94582.63</v>
      </c>
      <c r="D1499" s="1">
        <v>0</v>
      </c>
      <c r="E1499" s="1">
        <v>0</v>
      </c>
      <c r="F1499" s="1">
        <v>0</v>
      </c>
      <c r="G1499" s="2">
        <f t="shared" si="34"/>
        <v>1891.6526000000001</v>
      </c>
      <c r="H1499" s="2">
        <f t="shared" si="35"/>
        <v>0.36999999999534339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94582.63</v>
      </c>
      <c r="D1501" s="1">
        <v>0</v>
      </c>
      <c r="E1501" s="1">
        <v>0</v>
      </c>
      <c r="F1501" s="1">
        <v>0</v>
      </c>
      <c r="G1501" s="2">
        <f t="shared" si="34"/>
        <v>2080.8178600000001</v>
      </c>
      <c r="H1501" s="2">
        <f t="shared" si="35"/>
        <v>0.36999999999534339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94582.63</v>
      </c>
      <c r="D1509" s="1">
        <v>0</v>
      </c>
      <c r="E1509" s="1">
        <v>0</v>
      </c>
      <c r="F1509" s="1">
        <v>0</v>
      </c>
      <c r="G1509" s="2">
        <f t="shared" si="34"/>
        <v>2837.4789000000001</v>
      </c>
      <c r="H1509" s="2">
        <f t="shared" si="35"/>
        <v>0.36999999999534339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893191.37</v>
      </c>
      <c r="D1517" s="1">
        <v>0</v>
      </c>
      <c r="E1517" s="1">
        <v>0</v>
      </c>
      <c r="F1517" s="1">
        <v>0</v>
      </c>
      <c r="G1517" s="2">
        <f t="shared" si="34"/>
        <v>33941.272059999996</v>
      </c>
      <c r="H1517" s="2">
        <f t="shared" si="35"/>
        <v>0.36999999999534339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893191.37</v>
      </c>
      <c r="D1518" s="1">
        <v>0</v>
      </c>
      <c r="E1518" s="1">
        <v>0</v>
      </c>
      <c r="F1518" s="1">
        <v>0</v>
      </c>
      <c r="G1518" s="2">
        <f t="shared" si="34"/>
        <v>34834.463429999996</v>
      </c>
      <c r="H1518" s="2">
        <f t="shared" si="35"/>
        <v>0.36999999999534339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893191.37</v>
      </c>
      <c r="D1519" s="1">
        <v>0</v>
      </c>
      <c r="E1519" s="1">
        <v>0</v>
      </c>
      <c r="F1519" s="1">
        <v>0</v>
      </c>
      <c r="G1519" s="2">
        <f t="shared" si="34"/>
        <v>35727.654800000004</v>
      </c>
      <c r="H1519" s="2">
        <f t="shared" si="35"/>
        <v>0.36999999999534339</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893191.37</v>
      </c>
      <c r="D1520" s="1">
        <v>0</v>
      </c>
      <c r="E1520" s="1">
        <v>0</v>
      </c>
      <c r="F1520" s="1">
        <v>0</v>
      </c>
      <c r="G1520" s="2">
        <f t="shared" si="34"/>
        <v>36620.846170000004</v>
      </c>
      <c r="H1520" s="2">
        <f t="shared" si="35"/>
        <v>0.36999999999534339</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31497</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13843569</v>
      </c>
      <c r="I16" s="172">
        <f>'PR-RAS'!E6</f>
        <v>17481231.650000002</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10604981</v>
      </c>
      <c r="I17" s="172">
        <f>'PR-RAS'!E151</f>
        <v>12036274.809999999</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1702920</v>
      </c>
      <c r="I18" s="172">
        <f>'PR-RAS'!E645</f>
        <v>694991.2500000021</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30655350</v>
      </c>
      <c r="I20" s="175">
        <f>BILANCA!E7</f>
        <v>36023571.759999998</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7063677</v>
      </c>
      <c r="I21" s="177">
        <f>BILANCA!E68</f>
        <v>6262762.7999999998</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987774</v>
      </c>
      <c r="I22" s="177">
        <f>BILANCA!E176</f>
        <v>893191.37</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36731253</v>
      </c>
      <c r="I23" s="179">
        <f>BILANCA!E237</f>
        <v>41393143.189999998</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862122</v>
      </c>
      <c r="I24" s="175">
        <f>'RAS-funkcijski'!E5</f>
        <v>1047263.8500000001</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8417520</v>
      </c>
      <c r="I25" s="177">
        <f>'RAS-funkcijski'!E35</f>
        <v>7865648.2399999993</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851200</v>
      </c>
      <c r="I26" s="177">
        <f>'RAS-funkcijski'!E88</f>
        <v>241987.71</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410459</v>
      </c>
      <c r="I27" s="177">
        <f>'RAS-funkcijski'!E114</f>
        <v>2540138.5999999996</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14793891</v>
      </c>
      <c r="I28" s="181">
        <f>'RAS-funkcijski'!E141</f>
        <v>18502962.089999996</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987774</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893191.37</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893191.37</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0</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topLeftCell="A626" zoomScale="98" zoomScaleNormal="98" workbookViewId="0">
      <selection activeCell="D651" sqref="D651"/>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13843569</v>
      </c>
      <c r="E6" s="53">
        <f>E7+E44+E50+E82+E106+E124+E133+E139</f>
        <v>17481231.650000002</v>
      </c>
      <c r="F6" s="54">
        <f t="shared" ref="F6:F131" si="0">IF(D6&lt;&gt;0,IF(E6/D6&gt;=100,"&gt;&gt;100",E6/D6*100),"-")</f>
        <v>126.27691348957775</v>
      </c>
    </row>
    <row r="7" spans="1:25" ht="12.75" customHeight="1" x14ac:dyDescent="0.2">
      <c r="A7" s="55">
        <v>61</v>
      </c>
      <c r="B7" s="307" t="s">
        <v>57</v>
      </c>
      <c r="C7" s="52" t="s">
        <v>58</v>
      </c>
      <c r="D7" s="53">
        <f t="shared" ref="D7:E7" si="1">D8+D17+D23+D29+D37+D40</f>
        <v>6646805</v>
      </c>
      <c r="E7" s="53">
        <f t="shared" si="1"/>
        <v>8664903.3300000001</v>
      </c>
      <c r="F7" s="54">
        <f t="shared" si="0"/>
        <v>130.36193073213371</v>
      </c>
    </row>
    <row r="8" spans="1:25" ht="12.75" customHeight="1" x14ac:dyDescent="0.2">
      <c r="A8" s="55">
        <v>611</v>
      </c>
      <c r="B8" s="87" t="s">
        <v>59</v>
      </c>
      <c r="C8" s="52" t="s">
        <v>60</v>
      </c>
      <c r="D8" s="53">
        <f t="shared" ref="D8:E8" si="2">SUM(D9:D14)-D15-D16</f>
        <v>6322733</v>
      </c>
      <c r="E8" s="53">
        <f t="shared" si="2"/>
        <v>8245522.8499999996</v>
      </c>
      <c r="F8" s="54">
        <f t="shared" si="0"/>
        <v>130.41073931162362</v>
      </c>
    </row>
    <row r="9" spans="1:25" ht="12.75" customHeight="1" x14ac:dyDescent="0.2">
      <c r="A9" s="55">
        <v>6111</v>
      </c>
      <c r="B9" s="87" t="s">
        <v>61</v>
      </c>
      <c r="C9" s="52" t="s">
        <v>62</v>
      </c>
      <c r="D9" s="244">
        <v>6322733</v>
      </c>
      <c r="E9" s="244">
        <v>9694633.5</v>
      </c>
      <c r="F9" s="54">
        <f t="shared" si="0"/>
        <v>153.3297942519477</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v>1449110.65</v>
      </c>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252327</v>
      </c>
      <c r="E23" s="53">
        <f t="shared" si="4"/>
        <v>317160.39</v>
      </c>
      <c r="F23" s="54">
        <f t="shared" si="0"/>
        <v>125.69419443816952</v>
      </c>
    </row>
    <row r="24" spans="1:6" ht="12.75" customHeight="1" x14ac:dyDescent="0.2">
      <c r="A24" s="55">
        <v>6131</v>
      </c>
      <c r="B24" s="87" t="s">
        <v>91</v>
      </c>
      <c r="C24" s="52" t="s">
        <v>92</v>
      </c>
      <c r="D24" s="244">
        <v>25207</v>
      </c>
      <c r="E24" s="244">
        <v>6882.38</v>
      </c>
      <c r="F24" s="54">
        <f t="shared" si="0"/>
        <v>27.303447455072003</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v>227120</v>
      </c>
      <c r="E27" s="244">
        <v>310278.01</v>
      </c>
      <c r="F27" s="54">
        <f t="shared" si="0"/>
        <v>136.61412909475169</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71745</v>
      </c>
      <c r="E29" s="53">
        <f t="shared" si="5"/>
        <v>102220.09</v>
      </c>
      <c r="F29" s="54">
        <f t="shared" si="0"/>
        <v>142.47695309777683</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v>71745</v>
      </c>
      <c r="E31" s="244">
        <v>102220.09</v>
      </c>
      <c r="F31" s="54">
        <f t="shared" si="0"/>
        <v>142.47695309777683</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6116488</v>
      </c>
      <c r="E50" s="53">
        <f>E51+E54+E59+E62+E65+E68+E71+E74+E77</f>
        <v>7731314.8099999996</v>
      </c>
      <c r="F50" s="54">
        <f t="shared" si="0"/>
        <v>126.4012094849201</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5642188</v>
      </c>
      <c r="E59" s="53">
        <f t="shared" si="12"/>
        <v>7471481.79</v>
      </c>
      <c r="F59" s="54">
        <f t="shared" si="0"/>
        <v>132.42170927306924</v>
      </c>
    </row>
    <row r="60" spans="1:6" ht="24" x14ac:dyDescent="0.2">
      <c r="A60" s="55">
        <v>6331</v>
      </c>
      <c r="B60" s="88" t="s">
        <v>163</v>
      </c>
      <c r="C60" s="52" t="s">
        <v>164</v>
      </c>
      <c r="D60" s="244">
        <v>5081848</v>
      </c>
      <c r="E60" s="244">
        <v>4930990.24</v>
      </c>
      <c r="F60" s="54">
        <f t="shared" si="0"/>
        <v>97.031438956851929</v>
      </c>
    </row>
    <row r="61" spans="1:6" ht="24" x14ac:dyDescent="0.2">
      <c r="A61" s="55">
        <v>6332</v>
      </c>
      <c r="B61" s="88" t="s">
        <v>165</v>
      </c>
      <c r="C61" s="52" t="s">
        <v>166</v>
      </c>
      <c r="D61" s="244">
        <v>560340</v>
      </c>
      <c r="E61" s="244">
        <v>2540491.5499999998</v>
      </c>
      <c r="F61" s="54">
        <f t="shared" si="0"/>
        <v>453.38393653853012</v>
      </c>
    </row>
    <row r="62" spans="1:6" ht="12.75" customHeight="1" x14ac:dyDescent="0.2">
      <c r="A62" s="55">
        <v>634</v>
      </c>
      <c r="B62" s="87" t="s">
        <v>167</v>
      </c>
      <c r="C62" s="52" t="s">
        <v>168</v>
      </c>
      <c r="D62" s="53">
        <f t="shared" ref="D62:E62" si="13">SUM(D63:D64)</f>
        <v>222300</v>
      </c>
      <c r="E62" s="53">
        <f t="shared" si="13"/>
        <v>259833.02</v>
      </c>
      <c r="F62" s="54">
        <f t="shared" si="0"/>
        <v>116.88394961763382</v>
      </c>
    </row>
    <row r="63" spans="1:6" ht="12.75" customHeight="1" x14ac:dyDescent="0.2">
      <c r="A63" s="55">
        <v>6341</v>
      </c>
      <c r="B63" s="87" t="s">
        <v>169</v>
      </c>
      <c r="C63" s="52" t="s">
        <v>170</v>
      </c>
      <c r="D63" s="244">
        <v>88907</v>
      </c>
      <c r="E63" s="244">
        <v>31833.02</v>
      </c>
      <c r="F63" s="54">
        <f t="shared" si="0"/>
        <v>35.804852261351748</v>
      </c>
    </row>
    <row r="64" spans="1:6" ht="12.75" customHeight="1" x14ac:dyDescent="0.2">
      <c r="A64" s="55">
        <v>6342</v>
      </c>
      <c r="B64" s="87" t="s">
        <v>171</v>
      </c>
      <c r="C64" s="52" t="s">
        <v>172</v>
      </c>
      <c r="D64" s="244">
        <v>133393</v>
      </c>
      <c r="E64" s="244">
        <v>228000</v>
      </c>
      <c r="F64" s="54">
        <f t="shared" si="0"/>
        <v>170.9235117285015</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252000</v>
      </c>
      <c r="E74" s="53">
        <f t="shared" si="17"/>
        <v>0</v>
      </c>
      <c r="F74" s="54">
        <f t="shared" si="0"/>
        <v>0</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v>252000</v>
      </c>
      <c r="E76" s="244"/>
      <c r="F76" s="54">
        <f t="shared" si="0"/>
        <v>0</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86670</v>
      </c>
      <c r="E82" s="53">
        <f t="shared" si="19"/>
        <v>126045.25</v>
      </c>
      <c r="F82" s="54">
        <f t="shared" si="0"/>
        <v>145.43123341409944</v>
      </c>
    </row>
    <row r="83" spans="1:6" ht="12.75" customHeight="1" x14ac:dyDescent="0.2">
      <c r="A83" s="55">
        <v>641</v>
      </c>
      <c r="B83" s="87" t="s">
        <v>209</v>
      </c>
      <c r="C83" s="52" t="s">
        <v>210</v>
      </c>
      <c r="D83" s="53">
        <f t="shared" ref="D83:E83" si="20">SUM(D84:D90)</f>
        <v>320</v>
      </c>
      <c r="E83" s="53">
        <f t="shared" si="20"/>
        <v>3016.45</v>
      </c>
      <c r="F83" s="54">
        <f t="shared" si="0"/>
        <v>942.640625</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277</v>
      </c>
      <c r="E85" s="244">
        <v>21.43</v>
      </c>
      <c r="F85" s="54">
        <f t="shared" si="0"/>
        <v>7.7364620938628157</v>
      </c>
    </row>
    <row r="86" spans="1:6" ht="12.75" customHeight="1" x14ac:dyDescent="0.2">
      <c r="A86" s="55">
        <v>6414</v>
      </c>
      <c r="B86" s="87" t="s">
        <v>215</v>
      </c>
      <c r="C86" s="52" t="s">
        <v>216</v>
      </c>
      <c r="D86" s="244">
        <v>43</v>
      </c>
      <c r="E86" s="244">
        <v>2995.02</v>
      </c>
      <c r="F86" s="54">
        <f t="shared" si="0"/>
        <v>6965.1627906976746</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86350</v>
      </c>
      <c r="E91" s="53">
        <f t="shared" si="21"/>
        <v>123028.8</v>
      </c>
      <c r="F91" s="54">
        <f t="shared" si="0"/>
        <v>142.47689635205558</v>
      </c>
    </row>
    <row r="92" spans="1:6" ht="12.75" customHeight="1" x14ac:dyDescent="0.2">
      <c r="A92" s="55">
        <v>6421</v>
      </c>
      <c r="B92" s="87" t="s">
        <v>227</v>
      </c>
      <c r="C92" s="52" t="s">
        <v>228</v>
      </c>
      <c r="D92" s="244">
        <v>24192</v>
      </c>
      <c r="E92" s="244">
        <v>4200</v>
      </c>
      <c r="F92" s="54">
        <f t="shared" si="0"/>
        <v>17.361111111111111</v>
      </c>
    </row>
    <row r="93" spans="1:6" ht="12.75" customHeight="1" x14ac:dyDescent="0.2">
      <c r="A93" s="55">
        <v>6422</v>
      </c>
      <c r="B93" s="87" t="s">
        <v>229</v>
      </c>
      <c r="C93" s="52" t="s">
        <v>230</v>
      </c>
      <c r="D93" s="244">
        <v>15433</v>
      </c>
      <c r="E93" s="244">
        <v>39085</v>
      </c>
      <c r="F93" s="54">
        <f t="shared" si="0"/>
        <v>253.25600984902482</v>
      </c>
    </row>
    <row r="94" spans="1:6" ht="12.75" customHeight="1" x14ac:dyDescent="0.2">
      <c r="A94" s="55">
        <v>6423</v>
      </c>
      <c r="B94" s="87" t="s">
        <v>231</v>
      </c>
      <c r="C94" s="52" t="s">
        <v>232</v>
      </c>
      <c r="D94" s="244">
        <v>46725</v>
      </c>
      <c r="E94" s="244">
        <v>79743.8</v>
      </c>
      <c r="F94" s="54">
        <f t="shared" si="0"/>
        <v>170.66623863028357</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911147</v>
      </c>
      <c r="E106" s="53">
        <f t="shared" si="23"/>
        <v>869442.85000000009</v>
      </c>
      <c r="F106" s="54">
        <f t="shared" si="0"/>
        <v>95.422895537163612</v>
      </c>
    </row>
    <row r="107" spans="1:6" ht="12.75" customHeight="1" x14ac:dyDescent="0.2">
      <c r="A107" s="55">
        <v>651</v>
      </c>
      <c r="B107" s="87" t="s">
        <v>257</v>
      </c>
      <c r="C107" s="52" t="s">
        <v>258</v>
      </c>
      <c r="D107" s="53">
        <f t="shared" ref="D107:E107" si="24">SUM(D108:D111)</f>
        <v>8041</v>
      </c>
      <c r="E107" s="53">
        <f t="shared" si="24"/>
        <v>11318.88</v>
      </c>
      <c r="F107" s="54">
        <f t="shared" si="0"/>
        <v>140.76458151971147</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v>8041</v>
      </c>
      <c r="E111" s="244">
        <v>11318.88</v>
      </c>
      <c r="F111" s="54">
        <f t="shared" si="0"/>
        <v>140.76458151971147</v>
      </c>
    </row>
    <row r="112" spans="1:6" ht="12.75" customHeight="1" x14ac:dyDescent="0.2">
      <c r="A112" s="55">
        <v>652</v>
      </c>
      <c r="B112" s="87" t="s">
        <v>267</v>
      </c>
      <c r="C112" s="52" t="s">
        <v>268</v>
      </c>
      <c r="D112" s="53">
        <f t="shared" ref="D112:E112" si="25">SUM(D113:D119)</f>
        <v>174959</v>
      </c>
      <c r="E112" s="53">
        <f t="shared" si="25"/>
        <v>142305.69</v>
      </c>
      <c r="F112" s="54">
        <f t="shared" si="0"/>
        <v>81.336593144679611</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v>2366</v>
      </c>
      <c r="E114" s="244">
        <v>2493.42</v>
      </c>
      <c r="F114" s="54">
        <f t="shared" si="0"/>
        <v>105.38546069315299</v>
      </c>
    </row>
    <row r="115" spans="1:6" ht="12.75" customHeight="1" x14ac:dyDescent="0.2">
      <c r="A115" s="55">
        <v>6524</v>
      </c>
      <c r="B115" s="87" t="s">
        <v>273</v>
      </c>
      <c r="C115" s="52" t="s">
        <v>274</v>
      </c>
      <c r="D115" s="244">
        <v>77624</v>
      </c>
      <c r="E115" s="244">
        <v>60051.57</v>
      </c>
      <c r="F115" s="54">
        <f t="shared" si="0"/>
        <v>77.362117386375346</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94969</v>
      </c>
      <c r="E117" s="244">
        <v>79760.7</v>
      </c>
      <c r="F117" s="54">
        <f t="shared" si="0"/>
        <v>83.986037549094959</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728147</v>
      </c>
      <c r="E120" s="53">
        <f t="shared" si="26"/>
        <v>715818.28</v>
      </c>
      <c r="F120" s="54">
        <f t="shared" si="0"/>
        <v>98.306836394299495</v>
      </c>
    </row>
    <row r="121" spans="1:6" ht="12.75" customHeight="1" x14ac:dyDescent="0.2">
      <c r="A121" s="55">
        <v>6531</v>
      </c>
      <c r="B121" s="87" t="s">
        <v>285</v>
      </c>
      <c r="C121" s="52" t="s">
        <v>286</v>
      </c>
      <c r="D121" s="244">
        <v>48017</v>
      </c>
      <c r="E121" s="244">
        <v>80651.070000000007</v>
      </c>
      <c r="F121" s="54">
        <f t="shared" si="0"/>
        <v>167.96357540037906</v>
      </c>
    </row>
    <row r="122" spans="1:6" ht="12.75" customHeight="1" x14ac:dyDescent="0.2">
      <c r="A122" s="55">
        <v>6532</v>
      </c>
      <c r="B122" s="87" t="s">
        <v>287</v>
      </c>
      <c r="C122" s="52" t="s">
        <v>288</v>
      </c>
      <c r="D122" s="244">
        <v>680130</v>
      </c>
      <c r="E122" s="244">
        <v>635167.21</v>
      </c>
      <c r="F122" s="54">
        <f t="shared" si="0"/>
        <v>93.389088850660897</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76642</v>
      </c>
      <c r="E124" s="53">
        <f t="shared" si="27"/>
        <v>74175.34</v>
      </c>
      <c r="F124" s="54">
        <f t="shared" si="0"/>
        <v>96.781581900263561</v>
      </c>
    </row>
    <row r="125" spans="1:6" ht="12.75" customHeight="1" x14ac:dyDescent="0.2">
      <c r="A125" s="55">
        <v>661</v>
      </c>
      <c r="B125" s="88" t="s">
        <v>293</v>
      </c>
      <c r="C125" s="52" t="s">
        <v>294</v>
      </c>
      <c r="D125" s="53">
        <f t="shared" ref="D125:E125" si="28">SUM(D126:D127)</f>
        <v>76642</v>
      </c>
      <c r="E125" s="53">
        <f t="shared" si="28"/>
        <v>74175.34</v>
      </c>
      <c r="F125" s="54">
        <f t="shared" si="0"/>
        <v>96.781581900263561</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76642</v>
      </c>
      <c r="E127" s="244">
        <v>74175.34</v>
      </c>
      <c r="F127" s="54">
        <f t="shared" si="0"/>
        <v>96.781581900263561</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c r="E135" s="244"/>
      <c r="F135" s="54" t="str">
        <f t="shared" si="31"/>
        <v>-</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5817</v>
      </c>
      <c r="E139" s="53">
        <f t="shared" si="33"/>
        <v>15350.07</v>
      </c>
      <c r="F139" s="54">
        <f t="shared" si="31"/>
        <v>263.88292934502317</v>
      </c>
    </row>
    <row r="140" spans="1:6" ht="12.75" customHeight="1" x14ac:dyDescent="0.2">
      <c r="A140" s="55">
        <v>681</v>
      </c>
      <c r="B140" s="87" t="s">
        <v>323</v>
      </c>
      <c r="C140" s="52" t="s">
        <v>324</v>
      </c>
      <c r="D140" s="53">
        <f t="shared" ref="D140:E140" si="34">SUM(D141:D149)</f>
        <v>4300</v>
      </c>
      <c r="E140" s="53">
        <f t="shared" si="34"/>
        <v>12451.16</v>
      </c>
      <c r="F140" s="54">
        <f t="shared" si="31"/>
        <v>289.5618604651163</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v>4300</v>
      </c>
      <c r="E149" s="244">
        <v>12451.16</v>
      </c>
      <c r="F149" s="54">
        <f t="shared" si="31"/>
        <v>289.5618604651163</v>
      </c>
    </row>
    <row r="150" spans="1:6" ht="12.75" customHeight="1" x14ac:dyDescent="0.2">
      <c r="A150" s="55">
        <v>683</v>
      </c>
      <c r="B150" s="87" t="s">
        <v>343</v>
      </c>
      <c r="C150" s="52" t="s">
        <v>344</v>
      </c>
      <c r="D150" s="244">
        <v>1517</v>
      </c>
      <c r="E150" s="244">
        <v>2898.91</v>
      </c>
      <c r="F150" s="54">
        <f t="shared" si="31"/>
        <v>191.09492419248514</v>
      </c>
    </row>
    <row r="151" spans="1:6" ht="12.75" customHeight="1" x14ac:dyDescent="0.2">
      <c r="A151" s="55">
        <v>3</v>
      </c>
      <c r="B151" s="87" t="s">
        <v>345</v>
      </c>
      <c r="C151" s="52" t="s">
        <v>53</v>
      </c>
      <c r="D151" s="53">
        <f t="shared" ref="D151:E151" si="35">D152+D163+D196+D215+D224+D252+D263</f>
        <v>10604981</v>
      </c>
      <c r="E151" s="53">
        <f t="shared" si="35"/>
        <v>12036274.809999999</v>
      </c>
      <c r="F151" s="54">
        <f t="shared" si="31"/>
        <v>113.49642974372136</v>
      </c>
    </row>
    <row r="152" spans="1:6" ht="12.75" customHeight="1" x14ac:dyDescent="0.2">
      <c r="A152" s="55">
        <v>31</v>
      </c>
      <c r="B152" s="87" t="s">
        <v>346</v>
      </c>
      <c r="C152" s="52" t="s">
        <v>347</v>
      </c>
      <c r="D152" s="53">
        <f t="shared" ref="D152:E152" si="36">D153+D158+D159</f>
        <v>1141365</v>
      </c>
      <c r="E152" s="53">
        <f t="shared" si="36"/>
        <v>993705.59000000008</v>
      </c>
      <c r="F152" s="54">
        <f t="shared" si="31"/>
        <v>87.06291063770135</v>
      </c>
    </row>
    <row r="153" spans="1:6" ht="12.75" customHeight="1" x14ac:dyDescent="0.2">
      <c r="A153" s="55">
        <v>311</v>
      </c>
      <c r="B153" s="87" t="s">
        <v>348</v>
      </c>
      <c r="C153" s="52" t="s">
        <v>349</v>
      </c>
      <c r="D153" s="53">
        <f t="shared" ref="D153:E153" si="37">SUM(D154:D157)</f>
        <v>956390</v>
      </c>
      <c r="E153" s="53">
        <f t="shared" si="37"/>
        <v>804896.67</v>
      </c>
      <c r="F153" s="54">
        <f t="shared" si="31"/>
        <v>84.159879337926995</v>
      </c>
    </row>
    <row r="154" spans="1:6" ht="12.75" customHeight="1" x14ac:dyDescent="0.2">
      <c r="A154" s="55">
        <v>3111</v>
      </c>
      <c r="B154" s="87" t="s">
        <v>350</v>
      </c>
      <c r="C154" s="52" t="s">
        <v>351</v>
      </c>
      <c r="D154" s="244">
        <v>956390</v>
      </c>
      <c r="E154" s="244">
        <v>804896.67</v>
      </c>
      <c r="F154" s="54">
        <f t="shared" si="31"/>
        <v>84.159879337926995</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46182</v>
      </c>
      <c r="E158" s="244">
        <v>66253.05</v>
      </c>
      <c r="F158" s="54">
        <f t="shared" si="31"/>
        <v>143.46076393400025</v>
      </c>
    </row>
    <row r="159" spans="1:6" ht="12.75" customHeight="1" x14ac:dyDescent="0.2">
      <c r="A159" s="55">
        <v>313</v>
      </c>
      <c r="B159" s="87" t="s">
        <v>360</v>
      </c>
      <c r="C159" s="52" t="s">
        <v>361</v>
      </c>
      <c r="D159" s="53">
        <f t="shared" ref="D159:E159" si="38">SUM(D160:D162)</f>
        <v>138793</v>
      </c>
      <c r="E159" s="53">
        <f t="shared" si="38"/>
        <v>122555.87</v>
      </c>
      <c r="F159" s="54">
        <f t="shared" si="31"/>
        <v>88.301189541259291</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138793</v>
      </c>
      <c r="E161" s="244">
        <v>122555.87</v>
      </c>
      <c r="F161" s="54">
        <f t="shared" si="31"/>
        <v>88.301189541259291</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3653154</v>
      </c>
      <c r="E163" s="53">
        <f t="shared" si="39"/>
        <v>5204666.13</v>
      </c>
      <c r="F163" s="54">
        <f t="shared" si="31"/>
        <v>142.47048249266248</v>
      </c>
    </row>
    <row r="164" spans="1:6" ht="12.75" customHeight="1" x14ac:dyDescent="0.2">
      <c r="A164" s="55">
        <v>321</v>
      </c>
      <c r="B164" s="87" t="s">
        <v>369</v>
      </c>
      <c r="C164" s="52" t="s">
        <v>370</v>
      </c>
      <c r="D164" s="53">
        <f t="shared" ref="D164:E164" si="40">SUM(D165:D168)</f>
        <v>63648</v>
      </c>
      <c r="E164" s="53">
        <f t="shared" si="40"/>
        <v>53558.259999999995</v>
      </c>
      <c r="F164" s="54">
        <f t="shared" si="31"/>
        <v>84.147593011563586</v>
      </c>
    </row>
    <row r="165" spans="1:6" ht="12.75" customHeight="1" x14ac:dyDescent="0.2">
      <c r="A165" s="55">
        <v>3211</v>
      </c>
      <c r="B165" s="87" t="s">
        <v>371</v>
      </c>
      <c r="C165" s="52" t="s">
        <v>372</v>
      </c>
      <c r="D165" s="244">
        <v>18820</v>
      </c>
      <c r="E165" s="244">
        <v>16893.259999999998</v>
      </c>
      <c r="F165" s="54">
        <f t="shared" si="31"/>
        <v>89.76227417640807</v>
      </c>
    </row>
    <row r="166" spans="1:6" ht="12.75" customHeight="1" x14ac:dyDescent="0.2">
      <c r="A166" s="55">
        <v>3212</v>
      </c>
      <c r="B166" s="87" t="s">
        <v>373</v>
      </c>
      <c r="C166" s="52" t="s">
        <v>374</v>
      </c>
      <c r="D166" s="244">
        <v>41418</v>
      </c>
      <c r="E166" s="244">
        <v>28140</v>
      </c>
      <c r="F166" s="54">
        <f t="shared" si="31"/>
        <v>67.941474721135748</v>
      </c>
    </row>
    <row r="167" spans="1:6" ht="12.75" customHeight="1" x14ac:dyDescent="0.2">
      <c r="A167" s="55">
        <v>3213</v>
      </c>
      <c r="B167" s="87" t="s">
        <v>375</v>
      </c>
      <c r="C167" s="52" t="s">
        <v>376</v>
      </c>
      <c r="D167" s="244">
        <v>3410</v>
      </c>
      <c r="E167" s="244">
        <v>8525</v>
      </c>
      <c r="F167" s="54">
        <f t="shared" si="31"/>
        <v>250</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583550</v>
      </c>
      <c r="E169" s="53">
        <f t="shared" si="41"/>
        <v>936068.69</v>
      </c>
      <c r="F169" s="54">
        <f t="shared" si="31"/>
        <v>160.40933767457801</v>
      </c>
    </row>
    <row r="170" spans="1:6" ht="12.75" customHeight="1" x14ac:dyDescent="0.2">
      <c r="A170" s="55">
        <v>3221</v>
      </c>
      <c r="B170" s="87" t="s">
        <v>381</v>
      </c>
      <c r="C170" s="52" t="s">
        <v>382</v>
      </c>
      <c r="D170" s="244">
        <v>24326</v>
      </c>
      <c r="E170" s="244">
        <v>27914.959999999999</v>
      </c>
      <c r="F170" s="54">
        <f t="shared" si="31"/>
        <v>114.75359697443064</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422100</v>
      </c>
      <c r="E172" s="244">
        <v>694080.98</v>
      </c>
      <c r="F172" s="54">
        <f t="shared" si="31"/>
        <v>164.43520018952856</v>
      </c>
    </row>
    <row r="173" spans="1:6" ht="12.75" customHeight="1" x14ac:dyDescent="0.2">
      <c r="A173" s="55">
        <v>3224</v>
      </c>
      <c r="B173" s="87" t="s">
        <v>387</v>
      </c>
      <c r="C173" s="52" t="s">
        <v>388</v>
      </c>
      <c r="D173" s="244">
        <v>126081</v>
      </c>
      <c r="E173" s="244">
        <v>211287.73</v>
      </c>
      <c r="F173" s="54">
        <f t="shared" si="31"/>
        <v>167.58094399631983</v>
      </c>
    </row>
    <row r="174" spans="1:6" ht="12.75" customHeight="1" x14ac:dyDescent="0.2">
      <c r="A174" s="55">
        <v>3225</v>
      </c>
      <c r="B174" s="87" t="s">
        <v>389</v>
      </c>
      <c r="C174" s="52" t="s">
        <v>390</v>
      </c>
      <c r="D174" s="244">
        <v>11043</v>
      </c>
      <c r="E174" s="244">
        <v>2785.02</v>
      </c>
      <c r="F174" s="54">
        <f t="shared" si="31"/>
        <v>25.219777234447161</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2069825</v>
      </c>
      <c r="E177" s="53">
        <f t="shared" si="42"/>
        <v>2630225.2199999997</v>
      </c>
      <c r="F177" s="54">
        <f t="shared" si="31"/>
        <v>127.07476332540189</v>
      </c>
    </row>
    <row r="178" spans="1:6" ht="12.75" customHeight="1" x14ac:dyDescent="0.2">
      <c r="A178" s="55">
        <v>3231</v>
      </c>
      <c r="B178" s="87" t="s">
        <v>397</v>
      </c>
      <c r="C178" s="52" t="s">
        <v>398</v>
      </c>
      <c r="D178" s="244">
        <v>66845</v>
      </c>
      <c r="E178" s="244">
        <v>84861.33</v>
      </c>
      <c r="F178" s="54">
        <f t="shared" si="31"/>
        <v>126.9523973371232</v>
      </c>
    </row>
    <row r="179" spans="1:6" ht="12.75" customHeight="1" x14ac:dyDescent="0.2">
      <c r="A179" s="55">
        <v>3232</v>
      </c>
      <c r="B179" s="87" t="s">
        <v>399</v>
      </c>
      <c r="C179" s="52" t="s">
        <v>400</v>
      </c>
      <c r="D179" s="244">
        <v>942032</v>
      </c>
      <c r="E179" s="244">
        <v>1067646.98</v>
      </c>
      <c r="F179" s="54">
        <f t="shared" si="31"/>
        <v>113.33447059123256</v>
      </c>
    </row>
    <row r="180" spans="1:6" ht="12.75" customHeight="1" x14ac:dyDescent="0.2">
      <c r="A180" s="55">
        <v>3233</v>
      </c>
      <c r="B180" s="87" t="s">
        <v>401</v>
      </c>
      <c r="C180" s="52" t="s">
        <v>402</v>
      </c>
      <c r="D180" s="244">
        <v>135902</v>
      </c>
      <c r="E180" s="244">
        <v>150583.72</v>
      </c>
      <c r="F180" s="54">
        <f t="shared" si="31"/>
        <v>110.80316698797662</v>
      </c>
    </row>
    <row r="181" spans="1:6" ht="12.75" customHeight="1" x14ac:dyDescent="0.2">
      <c r="A181" s="55">
        <v>3234</v>
      </c>
      <c r="B181" s="87" t="s">
        <v>403</v>
      </c>
      <c r="C181" s="52" t="s">
        <v>404</v>
      </c>
      <c r="D181" s="244">
        <v>320613</v>
      </c>
      <c r="E181" s="244">
        <v>359359.76</v>
      </c>
      <c r="F181" s="54">
        <f t="shared" si="31"/>
        <v>112.08521176621036</v>
      </c>
    </row>
    <row r="182" spans="1:6" ht="12.75" customHeight="1" x14ac:dyDescent="0.2">
      <c r="A182" s="55">
        <v>3235</v>
      </c>
      <c r="B182" s="87" t="s">
        <v>405</v>
      </c>
      <c r="C182" s="52" t="s">
        <v>406</v>
      </c>
      <c r="D182" s="244">
        <v>12392</v>
      </c>
      <c r="E182" s="244">
        <v>16987.7</v>
      </c>
      <c r="F182" s="54">
        <f t="shared" si="31"/>
        <v>137.08602324080053</v>
      </c>
    </row>
    <row r="183" spans="1:6" ht="12.75" customHeight="1" x14ac:dyDescent="0.2">
      <c r="A183" s="55">
        <v>3236</v>
      </c>
      <c r="B183" s="87" t="s">
        <v>407</v>
      </c>
      <c r="C183" s="52" t="s">
        <v>408</v>
      </c>
      <c r="D183" s="244">
        <v>17331</v>
      </c>
      <c r="E183" s="244">
        <v>26896.39</v>
      </c>
      <c r="F183" s="54">
        <f t="shared" si="31"/>
        <v>155.19237205008366</v>
      </c>
    </row>
    <row r="184" spans="1:6" ht="12.75" customHeight="1" x14ac:dyDescent="0.2">
      <c r="A184" s="55">
        <v>3237</v>
      </c>
      <c r="B184" s="87" t="s">
        <v>409</v>
      </c>
      <c r="C184" s="52" t="s">
        <v>410</v>
      </c>
      <c r="D184" s="244">
        <v>471251</v>
      </c>
      <c r="E184" s="244">
        <v>657308.47</v>
      </c>
      <c r="F184" s="54">
        <f t="shared" si="31"/>
        <v>139.48160746608497</v>
      </c>
    </row>
    <row r="185" spans="1:6" ht="12.75" customHeight="1" x14ac:dyDescent="0.2">
      <c r="A185" s="55">
        <v>3238</v>
      </c>
      <c r="B185" s="87" t="s">
        <v>411</v>
      </c>
      <c r="C185" s="52" t="s">
        <v>412</v>
      </c>
      <c r="D185" s="244">
        <v>13031</v>
      </c>
      <c r="E185" s="244">
        <v>8718.56</v>
      </c>
      <c r="F185" s="54">
        <f t="shared" si="31"/>
        <v>66.906300360678387</v>
      </c>
    </row>
    <row r="186" spans="1:6" ht="12.75" customHeight="1" x14ac:dyDescent="0.2">
      <c r="A186" s="55">
        <v>3239</v>
      </c>
      <c r="B186" s="87" t="s">
        <v>413</v>
      </c>
      <c r="C186" s="52" t="s">
        <v>414</v>
      </c>
      <c r="D186" s="244">
        <v>90428</v>
      </c>
      <c r="E186" s="244">
        <v>257862.31</v>
      </c>
      <c r="F186" s="54">
        <f t="shared" si="31"/>
        <v>285.15759499270138</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936131</v>
      </c>
      <c r="E188" s="53">
        <f t="shared" si="43"/>
        <v>1584813.96</v>
      </c>
      <c r="F188" s="54">
        <f t="shared" si="31"/>
        <v>169.29403683886122</v>
      </c>
    </row>
    <row r="189" spans="1:6" ht="12.75" customHeight="1" x14ac:dyDescent="0.2">
      <c r="A189" s="55">
        <v>3291</v>
      </c>
      <c r="B189" s="234" t="s">
        <v>419</v>
      </c>
      <c r="C189" s="52" t="s">
        <v>420</v>
      </c>
      <c r="D189" s="244">
        <v>79196</v>
      </c>
      <c r="E189" s="244">
        <v>76799.179999999993</v>
      </c>
      <c r="F189" s="54">
        <f t="shared" si="31"/>
        <v>96.973559270670222</v>
      </c>
    </row>
    <row r="190" spans="1:6" ht="12.75" customHeight="1" x14ac:dyDescent="0.2">
      <c r="A190" s="55">
        <v>3292</v>
      </c>
      <c r="B190" s="87" t="s">
        <v>421</v>
      </c>
      <c r="C190" s="52" t="s">
        <v>422</v>
      </c>
      <c r="D190" s="244">
        <v>29925</v>
      </c>
      <c r="E190" s="244">
        <v>25136.33</v>
      </c>
      <c r="F190" s="54">
        <f t="shared" si="31"/>
        <v>83.997761069340029</v>
      </c>
    </row>
    <row r="191" spans="1:6" ht="12.75" customHeight="1" x14ac:dyDescent="0.2">
      <c r="A191" s="55">
        <v>3293</v>
      </c>
      <c r="B191" s="87" t="s">
        <v>423</v>
      </c>
      <c r="C191" s="52" t="s">
        <v>424</v>
      </c>
      <c r="D191" s="244">
        <v>60405</v>
      </c>
      <c r="E191" s="244">
        <v>40373.5</v>
      </c>
      <c r="F191" s="54">
        <f t="shared" si="31"/>
        <v>66.838010098501783</v>
      </c>
    </row>
    <row r="192" spans="1:6" ht="12.75" customHeight="1" x14ac:dyDescent="0.2">
      <c r="A192" s="55">
        <v>3294</v>
      </c>
      <c r="B192" s="87" t="s">
        <v>425</v>
      </c>
      <c r="C192" s="52" t="s">
        <v>426</v>
      </c>
      <c r="D192" s="244">
        <v>28000</v>
      </c>
      <c r="E192" s="244">
        <v>33000</v>
      </c>
      <c r="F192" s="54">
        <f t="shared" si="31"/>
        <v>117.85714285714286</v>
      </c>
    </row>
    <row r="193" spans="1:6" ht="12.75" customHeight="1" x14ac:dyDescent="0.2">
      <c r="A193" s="55">
        <v>3295</v>
      </c>
      <c r="B193" s="87" t="s">
        <v>427</v>
      </c>
      <c r="C193" s="52" t="s">
        <v>428</v>
      </c>
      <c r="D193" s="244">
        <v>15892</v>
      </c>
      <c r="E193" s="244">
        <v>12377.3</v>
      </c>
      <c r="F193" s="54">
        <f t="shared" si="31"/>
        <v>77.883840926252205</v>
      </c>
    </row>
    <row r="194" spans="1:6" ht="12.75" customHeight="1" x14ac:dyDescent="0.2">
      <c r="A194" s="55" t="s">
        <v>429</v>
      </c>
      <c r="B194" s="87" t="s">
        <v>430</v>
      </c>
      <c r="C194" s="52" t="s">
        <v>429</v>
      </c>
      <c r="D194" s="244">
        <v>722713</v>
      </c>
      <c r="E194" s="244">
        <v>1397127.65</v>
      </c>
      <c r="F194" s="54">
        <f t="shared" si="31"/>
        <v>193.31707745674976</v>
      </c>
    </row>
    <row r="195" spans="1:6" ht="12.75" customHeight="1" x14ac:dyDescent="0.2">
      <c r="A195" s="55">
        <v>3299</v>
      </c>
      <c r="B195" s="87" t="s">
        <v>431</v>
      </c>
      <c r="C195" s="52" t="s">
        <v>432</v>
      </c>
      <c r="D195" s="244"/>
      <c r="E195" s="244"/>
      <c r="F195" s="54" t="str">
        <f t="shared" si="31"/>
        <v>-</v>
      </c>
    </row>
    <row r="196" spans="1:6" ht="12.75" customHeight="1" x14ac:dyDescent="0.2">
      <c r="A196" s="55">
        <v>34</v>
      </c>
      <c r="B196" s="234" t="s">
        <v>433</v>
      </c>
      <c r="C196" s="52" t="s">
        <v>434</v>
      </c>
      <c r="D196" s="53">
        <f t="shared" ref="D196:E196" si="44">D197+D202+D210</f>
        <v>26524</v>
      </c>
      <c r="E196" s="53">
        <f t="shared" si="44"/>
        <v>28554.85</v>
      </c>
      <c r="F196" s="54">
        <f t="shared" si="31"/>
        <v>107.65665058060623</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26524</v>
      </c>
      <c r="E210" s="53">
        <f t="shared" si="47"/>
        <v>28554.85</v>
      </c>
      <c r="F210" s="54">
        <f t="shared" si="31"/>
        <v>107.65665058060623</v>
      </c>
    </row>
    <row r="211" spans="1:6" ht="12.75" customHeight="1" x14ac:dyDescent="0.2">
      <c r="A211" s="55">
        <v>3431</v>
      </c>
      <c r="B211" s="234" t="s">
        <v>463</v>
      </c>
      <c r="C211" s="52" t="s">
        <v>464</v>
      </c>
      <c r="D211" s="244">
        <v>21179</v>
      </c>
      <c r="E211" s="244">
        <v>27461.21</v>
      </c>
      <c r="F211" s="54">
        <f t="shared" si="31"/>
        <v>129.66244865196657</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v>48</v>
      </c>
      <c r="E213" s="244">
        <v>222.64</v>
      </c>
      <c r="F213" s="54">
        <f t="shared" si="31"/>
        <v>463.83333333333326</v>
      </c>
    </row>
    <row r="214" spans="1:6" ht="12.75" customHeight="1" x14ac:dyDescent="0.2">
      <c r="A214" s="55">
        <v>3434</v>
      </c>
      <c r="B214" s="87" t="s">
        <v>469</v>
      </c>
      <c r="C214" s="52" t="s">
        <v>470</v>
      </c>
      <c r="D214" s="244">
        <v>5297</v>
      </c>
      <c r="E214" s="244">
        <v>871</v>
      </c>
      <c r="F214" s="54">
        <f t="shared" si="31"/>
        <v>16.443269775344536</v>
      </c>
    </row>
    <row r="215" spans="1:6" ht="12.75" customHeight="1" x14ac:dyDescent="0.2">
      <c r="A215" s="55">
        <v>35</v>
      </c>
      <c r="B215" s="87" t="s">
        <v>471</v>
      </c>
      <c r="C215" s="52" t="s">
        <v>472</v>
      </c>
      <c r="D215" s="53">
        <f t="shared" ref="D215:E215" si="48">D216+D219+D223</f>
        <v>154540</v>
      </c>
      <c r="E215" s="53">
        <f t="shared" si="48"/>
        <v>154201.45000000001</v>
      </c>
      <c r="F215" s="54">
        <f t="shared" si="31"/>
        <v>99.780930503429545</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154540</v>
      </c>
      <c r="E219" s="53">
        <f t="shared" si="50"/>
        <v>154201.45000000001</v>
      </c>
      <c r="F219" s="54">
        <f t="shared" si="31"/>
        <v>99.780930503429545</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v>154540</v>
      </c>
      <c r="E222" s="244">
        <v>154201.45000000001</v>
      </c>
      <c r="F222" s="54">
        <f t="shared" si="31"/>
        <v>99.780930503429545</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439683</v>
      </c>
      <c r="E224" s="53">
        <f t="shared" si="51"/>
        <v>424675.68</v>
      </c>
      <c r="F224" s="54">
        <f t="shared" ref="F224:F235" si="52">IF(D224&lt;&gt;0,IF(E224/D224&gt;=100,"&gt;&gt;100",E224/D224*100),"-")</f>
        <v>96.58678638928501</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236598</v>
      </c>
      <c r="E231" s="53">
        <f t="shared" si="55"/>
        <v>321921.21999999997</v>
      </c>
      <c r="F231" s="54">
        <f t="shared" si="52"/>
        <v>136.06252800108197</v>
      </c>
    </row>
    <row r="232" spans="1:6" ht="12.75" customHeight="1" x14ac:dyDescent="0.2">
      <c r="A232" s="55">
        <v>3631</v>
      </c>
      <c r="B232" s="87" t="s">
        <v>505</v>
      </c>
      <c r="C232" s="52" t="s">
        <v>506</v>
      </c>
      <c r="D232" s="244">
        <v>236598</v>
      </c>
      <c r="E232" s="244">
        <v>321921.21999999997</v>
      </c>
      <c r="F232" s="54">
        <f t="shared" si="52"/>
        <v>136.06252800108197</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46279.46</v>
      </c>
      <c r="F236" s="54" t="str">
        <f t="shared" ref="F236:F239" si="57">IF(D236&lt;&gt;0,IF(E236/D236&gt;=100,"&gt;&gt;100",E236/D236*100),"-")</f>
        <v>-</v>
      </c>
    </row>
    <row r="237" spans="1:6" ht="12.75" customHeight="1" x14ac:dyDescent="0.2">
      <c r="A237" s="55" t="s">
        <v>515</v>
      </c>
      <c r="B237" s="87" t="s">
        <v>516</v>
      </c>
      <c r="C237" s="52" t="s">
        <v>515</v>
      </c>
      <c r="D237" s="244"/>
      <c r="E237" s="244">
        <v>46279.46</v>
      </c>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203085</v>
      </c>
      <c r="E244" s="53">
        <f t="shared" si="60"/>
        <v>56475</v>
      </c>
      <c r="F244" s="54">
        <f t="shared" ref="F244:F251" si="61">IF(D244&lt;&gt;0,IF(E244/D244&gt;=100,"&gt;&gt;100",E244/D244*100),"-")</f>
        <v>27.808553068912033</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v>203085</v>
      </c>
      <c r="E246" s="244">
        <v>56475</v>
      </c>
      <c r="F246" s="54">
        <f t="shared" si="61"/>
        <v>27.808553068912033</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1386633</v>
      </c>
      <c r="E252" s="53">
        <f t="shared" si="63"/>
        <v>1555787.64</v>
      </c>
      <c r="F252" s="54">
        <f t="shared" ref="F252:F258" si="64">IF(D252&lt;&gt;0,IF(E252/D252&gt;=100,"&gt;&gt;100",E252/D252*100),"-")</f>
        <v>112.19894809946108</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1386633</v>
      </c>
      <c r="E259" s="53">
        <f t="shared" si="66"/>
        <v>1555787.64</v>
      </c>
      <c r="F259" s="54">
        <f t="shared" ref="F259:F262" si="67">IF(D259&lt;&gt;0,IF(E259/D259&gt;=100,"&gt;&gt;100",E259/D259*100),"-")</f>
        <v>112.19894809946108</v>
      </c>
    </row>
    <row r="260" spans="1:6" ht="12.75" customHeight="1" x14ac:dyDescent="0.2">
      <c r="A260" s="55">
        <v>3721</v>
      </c>
      <c r="B260" s="87" t="s">
        <v>557</v>
      </c>
      <c r="C260" s="52" t="s">
        <v>558</v>
      </c>
      <c r="D260" s="244">
        <v>1243825</v>
      </c>
      <c r="E260" s="244">
        <v>1407529.64</v>
      </c>
      <c r="F260" s="54">
        <f t="shared" si="67"/>
        <v>113.1613884589874</v>
      </c>
    </row>
    <row r="261" spans="1:6" ht="12.75" customHeight="1" x14ac:dyDescent="0.2">
      <c r="A261" s="55">
        <v>3722</v>
      </c>
      <c r="B261" s="87" t="s">
        <v>559</v>
      </c>
      <c r="C261" s="52" t="s">
        <v>560</v>
      </c>
      <c r="D261" s="244">
        <v>142808</v>
      </c>
      <c r="E261" s="244">
        <v>148258</v>
      </c>
      <c r="F261" s="54">
        <f t="shared" si="67"/>
        <v>103.81631281160719</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3803082</v>
      </c>
      <c r="E263" s="53">
        <f t="shared" si="68"/>
        <v>3674683.4700000007</v>
      </c>
      <c r="F263" s="54">
        <f t="shared" ref="F263:F267" si="69">IF(D263&lt;&gt;0,IF(E263/D263&gt;=100,"&gt;&gt;100",E263/D263*100),"-")</f>
        <v>96.623829567703268</v>
      </c>
    </row>
    <row r="264" spans="1:6" ht="12.75" customHeight="1" x14ac:dyDescent="0.2">
      <c r="A264" s="55">
        <v>381</v>
      </c>
      <c r="B264" s="87" t="s">
        <v>565</v>
      </c>
      <c r="C264" s="52" t="s">
        <v>566</v>
      </c>
      <c r="D264" s="53">
        <f t="shared" ref="D264:E264" si="70">SUM(D265:D267)</f>
        <v>2535451</v>
      </c>
      <c r="E264" s="53">
        <f t="shared" si="70"/>
        <v>2848419.5300000003</v>
      </c>
      <c r="F264" s="54">
        <f t="shared" si="69"/>
        <v>112.34370256021514</v>
      </c>
    </row>
    <row r="265" spans="1:6" ht="12.75" customHeight="1" x14ac:dyDescent="0.2">
      <c r="A265" s="55">
        <v>3811</v>
      </c>
      <c r="B265" s="87" t="s">
        <v>567</v>
      </c>
      <c r="C265" s="52" t="s">
        <v>568</v>
      </c>
      <c r="D265" s="244">
        <v>2518564</v>
      </c>
      <c r="E265" s="244">
        <v>2822647.35</v>
      </c>
      <c r="F265" s="54">
        <f t="shared" si="69"/>
        <v>112.07367968413746</v>
      </c>
    </row>
    <row r="266" spans="1:6" ht="12.75" customHeight="1" x14ac:dyDescent="0.2">
      <c r="A266" s="55">
        <v>3812</v>
      </c>
      <c r="B266" s="87" t="s">
        <v>569</v>
      </c>
      <c r="C266" s="52" t="s">
        <v>570</v>
      </c>
      <c r="D266" s="244">
        <v>16887</v>
      </c>
      <c r="E266" s="244">
        <v>25772.18</v>
      </c>
      <c r="F266" s="54">
        <f t="shared" si="69"/>
        <v>152.61550304968318</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132113</v>
      </c>
      <c r="E268" s="53">
        <f t="shared" si="71"/>
        <v>194009.22</v>
      </c>
      <c r="F268" s="54">
        <f t="shared" ref="F268:F272" si="72">IF(D268&lt;&gt;0,IF(E268/D268&gt;=100,"&gt;&gt;100",E268/D268*100),"-")</f>
        <v>146.85096848909646</v>
      </c>
    </row>
    <row r="269" spans="1:6" ht="12.75" customHeight="1" x14ac:dyDescent="0.2">
      <c r="A269" s="55">
        <v>3821</v>
      </c>
      <c r="B269" s="87" t="s">
        <v>575</v>
      </c>
      <c r="C269" s="52" t="s">
        <v>576</v>
      </c>
      <c r="D269" s="244">
        <v>132113</v>
      </c>
      <c r="E269" s="244">
        <v>194009.22</v>
      </c>
      <c r="F269" s="54">
        <f t="shared" si="72"/>
        <v>146.85096848909646</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1135518</v>
      </c>
      <c r="E279" s="53">
        <f t="shared" si="75"/>
        <v>632254.71999999997</v>
      </c>
      <c r="F279" s="54">
        <f t="shared" si="74"/>
        <v>55.679850077233475</v>
      </c>
    </row>
    <row r="280" spans="1:6" ht="24" x14ac:dyDescent="0.2">
      <c r="A280" s="55">
        <v>3861</v>
      </c>
      <c r="B280" s="87" t="s">
        <v>596</v>
      </c>
      <c r="C280" s="52" t="s">
        <v>597</v>
      </c>
      <c r="D280" s="244">
        <v>1135518</v>
      </c>
      <c r="E280" s="244">
        <v>632254.71999999997</v>
      </c>
      <c r="F280" s="54">
        <f t="shared" si="74"/>
        <v>55.679850077233475</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10604981</v>
      </c>
      <c r="E289" s="53">
        <f t="shared" si="79"/>
        <v>12036274.809999999</v>
      </c>
      <c r="F289" s="54">
        <f t="shared" si="76"/>
        <v>113.49642974372136</v>
      </c>
    </row>
    <row r="290" spans="1:6" ht="12.75" customHeight="1" x14ac:dyDescent="0.2">
      <c r="A290" s="55" t="s">
        <v>606</v>
      </c>
      <c r="B290" s="87" t="s">
        <v>617</v>
      </c>
      <c r="C290" s="52" t="s">
        <v>618</v>
      </c>
      <c r="D290" s="53">
        <f>IF(D6&gt;=D289,D6-D289,0)</f>
        <v>3238588</v>
      </c>
      <c r="E290" s="53">
        <f>IF(E6&gt;=E289,E6-E289,0)</f>
        <v>5444956.8400000036</v>
      </c>
      <c r="F290" s="54">
        <f t="shared" si="76"/>
        <v>168.12749383373259</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c r="E292" s="244"/>
      <c r="F292" s="54" t="str">
        <f t="shared" si="76"/>
        <v>-</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1283167</v>
      </c>
      <c r="E298" s="53">
        <f t="shared" si="80"/>
        <v>13801.68</v>
      </c>
      <c r="F298" s="54">
        <f t="shared" ref="F298:F418" si="81">IF(D298&lt;&gt;0,IF(E298/D298&gt;=100,"&gt;&gt;100",E298/D298*100),"-")</f>
        <v>1.0755949927016515</v>
      </c>
    </row>
    <row r="299" spans="1:6" ht="12.75" customHeight="1" x14ac:dyDescent="0.2">
      <c r="A299" s="55">
        <v>71</v>
      </c>
      <c r="B299" s="87" t="s">
        <v>634</v>
      </c>
      <c r="C299" s="52" t="s">
        <v>635</v>
      </c>
      <c r="D299" s="53">
        <f t="shared" ref="D299:E299" si="82">D300+D304</f>
        <v>1249244</v>
      </c>
      <c r="E299" s="53">
        <f t="shared" si="82"/>
        <v>0</v>
      </c>
      <c r="F299" s="54">
        <f t="shared" si="81"/>
        <v>0</v>
      </c>
    </row>
    <row r="300" spans="1:6" ht="24" x14ac:dyDescent="0.2">
      <c r="A300" s="55">
        <v>711</v>
      </c>
      <c r="B300" s="87" t="s">
        <v>636</v>
      </c>
      <c r="C300" s="52" t="s">
        <v>637</v>
      </c>
      <c r="D300" s="53">
        <f t="shared" ref="D300:E300" si="83">SUM(D301:D303)</f>
        <v>1249244</v>
      </c>
      <c r="E300" s="53">
        <f t="shared" si="83"/>
        <v>0</v>
      </c>
      <c r="F300" s="54">
        <f t="shared" si="81"/>
        <v>0</v>
      </c>
    </row>
    <row r="301" spans="1:6" ht="12.75" customHeight="1" x14ac:dyDescent="0.2">
      <c r="A301" s="55">
        <v>7111</v>
      </c>
      <c r="B301" s="87" t="s">
        <v>638</v>
      </c>
      <c r="C301" s="52" t="s">
        <v>639</v>
      </c>
      <c r="D301" s="244">
        <v>1249244</v>
      </c>
      <c r="E301" s="244"/>
      <c r="F301" s="54">
        <f t="shared" si="81"/>
        <v>0</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33923</v>
      </c>
      <c r="E311" s="53">
        <f t="shared" si="85"/>
        <v>13801.68</v>
      </c>
      <c r="F311" s="54">
        <f t="shared" si="81"/>
        <v>40.685316746749997</v>
      </c>
    </row>
    <row r="312" spans="1:6" ht="12.75" customHeight="1" x14ac:dyDescent="0.2">
      <c r="A312" s="55">
        <v>721</v>
      </c>
      <c r="B312" s="87" t="s">
        <v>660</v>
      </c>
      <c r="C312" s="52" t="s">
        <v>661</v>
      </c>
      <c r="D312" s="53">
        <f t="shared" ref="D312:E312" si="86">SUM(D313:D316)</f>
        <v>33923</v>
      </c>
      <c r="E312" s="53">
        <f t="shared" si="86"/>
        <v>13801.68</v>
      </c>
      <c r="F312" s="54">
        <f t="shared" si="81"/>
        <v>40.685316746749997</v>
      </c>
    </row>
    <row r="313" spans="1:6" ht="12.75" customHeight="1" x14ac:dyDescent="0.2">
      <c r="A313" s="55">
        <v>7211</v>
      </c>
      <c r="B313" s="87" t="s">
        <v>662</v>
      </c>
      <c r="C313" s="52" t="s">
        <v>663</v>
      </c>
      <c r="D313" s="244">
        <v>33923</v>
      </c>
      <c r="E313" s="244">
        <v>13801.68</v>
      </c>
      <c r="F313" s="54">
        <f t="shared" si="81"/>
        <v>40.685316746749997</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4188910</v>
      </c>
      <c r="E350" s="53">
        <f t="shared" si="95"/>
        <v>6466687.2800000003</v>
      </c>
      <c r="F350" s="54">
        <f t="shared" si="81"/>
        <v>154.37637189626895</v>
      </c>
    </row>
    <row r="351" spans="1:6" ht="12.75" customHeight="1" x14ac:dyDescent="0.2">
      <c r="A351" s="55">
        <v>41</v>
      </c>
      <c r="B351" s="87" t="s">
        <v>738</v>
      </c>
      <c r="C351" s="52" t="s">
        <v>739</v>
      </c>
      <c r="D351" s="53">
        <f t="shared" ref="D351:E351" si="96">D352+D356</f>
        <v>110000</v>
      </c>
      <c r="E351" s="53">
        <f t="shared" si="96"/>
        <v>886342.25</v>
      </c>
      <c r="F351" s="54">
        <f t="shared" si="81"/>
        <v>805.76568181818186</v>
      </c>
    </row>
    <row r="352" spans="1:6" ht="12.75" customHeight="1" x14ac:dyDescent="0.2">
      <c r="A352" s="55">
        <v>411</v>
      </c>
      <c r="B352" s="87" t="s">
        <v>740</v>
      </c>
      <c r="C352" s="52" t="s">
        <v>741</v>
      </c>
      <c r="D352" s="53">
        <f t="shared" ref="D352:E352" si="97">SUM(D353:D355)</f>
        <v>0</v>
      </c>
      <c r="E352" s="53">
        <f t="shared" si="97"/>
        <v>13685</v>
      </c>
      <c r="F352" s="54" t="str">
        <f t="shared" si="81"/>
        <v>-</v>
      </c>
    </row>
    <row r="353" spans="1:6" ht="12.75" customHeight="1" x14ac:dyDescent="0.2">
      <c r="A353" s="55">
        <v>4111</v>
      </c>
      <c r="B353" s="87" t="s">
        <v>638</v>
      </c>
      <c r="C353" s="52" t="s">
        <v>742</v>
      </c>
      <c r="D353" s="244"/>
      <c r="E353" s="244">
        <v>13685</v>
      </c>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110000</v>
      </c>
      <c r="E356" s="53">
        <f t="shared" si="98"/>
        <v>872657.25</v>
      </c>
      <c r="F356" s="54">
        <f t="shared" si="81"/>
        <v>793.32477272727272</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v>110000</v>
      </c>
      <c r="E362" s="244">
        <v>872657.25</v>
      </c>
      <c r="F362" s="54">
        <f t="shared" si="81"/>
        <v>793.32477272727272</v>
      </c>
    </row>
    <row r="363" spans="1:6" ht="24" x14ac:dyDescent="0.2">
      <c r="A363" s="55">
        <v>42</v>
      </c>
      <c r="B363" s="234" t="s">
        <v>754</v>
      </c>
      <c r="C363" s="52" t="s">
        <v>755</v>
      </c>
      <c r="D363" s="53">
        <f t="shared" ref="D363:E363" si="99">D364+D369+D378+D383+D388+D391</f>
        <v>3807869</v>
      </c>
      <c r="E363" s="53">
        <f t="shared" si="99"/>
        <v>5566956.4000000004</v>
      </c>
      <c r="F363" s="54">
        <f t="shared" si="81"/>
        <v>146.19611126328138</v>
      </c>
    </row>
    <row r="364" spans="1:6" ht="12.75" customHeight="1" x14ac:dyDescent="0.2">
      <c r="A364" s="55">
        <v>421</v>
      </c>
      <c r="B364" s="87" t="s">
        <v>756</v>
      </c>
      <c r="C364" s="52" t="s">
        <v>757</v>
      </c>
      <c r="D364" s="53">
        <f t="shared" ref="D364:E364" si="100">SUM(D365:D368)</f>
        <v>3435134</v>
      </c>
      <c r="E364" s="53">
        <f t="shared" si="100"/>
        <v>5415929.9500000002</v>
      </c>
      <c r="F364" s="54">
        <f t="shared" si="81"/>
        <v>157.66284372021588</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v>250226</v>
      </c>
      <c r="E366" s="244">
        <v>22154.68</v>
      </c>
      <c r="F366" s="54">
        <f t="shared" si="81"/>
        <v>8.8538681032346762</v>
      </c>
    </row>
    <row r="367" spans="1:6" ht="12.75" customHeight="1" x14ac:dyDescent="0.2">
      <c r="A367" s="55">
        <v>4213</v>
      </c>
      <c r="B367" s="87" t="s">
        <v>666</v>
      </c>
      <c r="C367" s="52" t="s">
        <v>760</v>
      </c>
      <c r="D367" s="244">
        <v>306983</v>
      </c>
      <c r="E367" s="244">
        <v>1168925.31</v>
      </c>
      <c r="F367" s="54">
        <f t="shared" si="81"/>
        <v>380.77851542267814</v>
      </c>
    </row>
    <row r="368" spans="1:6" ht="12.75" customHeight="1" x14ac:dyDescent="0.2">
      <c r="A368" s="55">
        <v>4214</v>
      </c>
      <c r="B368" s="87" t="s">
        <v>668</v>
      </c>
      <c r="C368" s="52" t="s">
        <v>761</v>
      </c>
      <c r="D368" s="244">
        <v>2877925</v>
      </c>
      <c r="E368" s="244">
        <v>4224849.96</v>
      </c>
      <c r="F368" s="54">
        <f t="shared" si="81"/>
        <v>146.80194793123519</v>
      </c>
    </row>
    <row r="369" spans="1:6" ht="12.75" customHeight="1" x14ac:dyDescent="0.2">
      <c r="A369" s="55">
        <v>422</v>
      </c>
      <c r="B369" s="87" t="s">
        <v>762</v>
      </c>
      <c r="C369" s="52" t="s">
        <v>763</v>
      </c>
      <c r="D369" s="53">
        <f t="shared" ref="D369:E369" si="101">SUM(D370:D377)</f>
        <v>372735</v>
      </c>
      <c r="E369" s="53">
        <f t="shared" si="101"/>
        <v>151026.45000000001</v>
      </c>
      <c r="F369" s="54">
        <f t="shared" si="81"/>
        <v>40.518451446738304</v>
      </c>
    </row>
    <row r="370" spans="1:6" ht="12.75" customHeight="1" x14ac:dyDescent="0.2">
      <c r="A370" s="55">
        <v>4221</v>
      </c>
      <c r="B370" s="87" t="s">
        <v>672</v>
      </c>
      <c r="C370" s="52" t="s">
        <v>764</v>
      </c>
      <c r="D370" s="244">
        <v>96755</v>
      </c>
      <c r="E370" s="244">
        <v>34892.050000000003</v>
      </c>
      <c r="F370" s="54">
        <f t="shared" si="81"/>
        <v>36.062270683685597</v>
      </c>
    </row>
    <row r="371" spans="1:6" ht="12.75" customHeight="1" x14ac:dyDescent="0.2">
      <c r="A371" s="55">
        <v>4222</v>
      </c>
      <c r="B371" s="87" t="s">
        <v>765</v>
      </c>
      <c r="C371" s="52" t="s">
        <v>766</v>
      </c>
      <c r="D371" s="244">
        <v>106944</v>
      </c>
      <c r="E371" s="244"/>
      <c r="F371" s="54">
        <f t="shared" si="81"/>
        <v>0</v>
      </c>
    </row>
    <row r="372" spans="1:6" ht="12.75" customHeight="1" x14ac:dyDescent="0.2">
      <c r="A372" s="55">
        <v>4223</v>
      </c>
      <c r="B372" s="87" t="s">
        <v>676</v>
      </c>
      <c r="C372" s="52" t="s">
        <v>767</v>
      </c>
      <c r="D372" s="244">
        <v>6804</v>
      </c>
      <c r="E372" s="244">
        <v>44888.55</v>
      </c>
      <c r="F372" s="54">
        <f t="shared" si="81"/>
        <v>659.73765432098764</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162232</v>
      </c>
      <c r="E376" s="244">
        <v>71245.850000000006</v>
      </c>
      <c r="F376" s="54">
        <f t="shared" si="81"/>
        <v>43.916027664086002</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271041</v>
      </c>
      <c r="E402" s="53">
        <f t="shared" si="109"/>
        <v>13388.63</v>
      </c>
      <c r="F402" s="54">
        <f t="shared" si="81"/>
        <v>4.9397065388631232</v>
      </c>
    </row>
    <row r="403" spans="1:6" ht="12.75" customHeight="1" x14ac:dyDescent="0.2">
      <c r="A403" s="55">
        <v>451</v>
      </c>
      <c r="B403" s="87" t="s">
        <v>809</v>
      </c>
      <c r="C403" s="52" t="s">
        <v>810</v>
      </c>
      <c r="D403" s="244">
        <v>271041</v>
      </c>
      <c r="E403" s="244">
        <v>13388.63</v>
      </c>
      <c r="F403" s="54">
        <f t="shared" si="81"/>
        <v>4.9397065388631232</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2905743</v>
      </c>
      <c r="E408" s="53">
        <f t="shared" si="111"/>
        <v>6452885.6000000006</v>
      </c>
      <c r="F408" s="54">
        <f t="shared" si="81"/>
        <v>222.07351441610635</v>
      </c>
    </row>
    <row r="409" spans="1:6" ht="12.75" customHeight="1" x14ac:dyDescent="0.2">
      <c r="A409" s="55">
        <v>92212</v>
      </c>
      <c r="B409" s="87" t="s">
        <v>821</v>
      </c>
      <c r="C409" s="52" t="s">
        <v>822</v>
      </c>
      <c r="D409" s="244">
        <v>1370075</v>
      </c>
      <c r="E409" s="244">
        <v>1702920.01</v>
      </c>
      <c r="F409" s="54">
        <f t="shared" si="81"/>
        <v>124.29392624491359</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15126736</v>
      </c>
      <c r="E412" s="53">
        <f>E6+E298</f>
        <v>17495033.330000002</v>
      </c>
      <c r="F412" s="54">
        <f t="shared" si="81"/>
        <v>115.65636717663349</v>
      </c>
    </row>
    <row r="413" spans="1:6" ht="12.75" customHeight="1" x14ac:dyDescent="0.2">
      <c r="A413" s="55" t="s">
        <v>606</v>
      </c>
      <c r="B413" s="87" t="s">
        <v>829</v>
      </c>
      <c r="C413" s="52" t="s">
        <v>830</v>
      </c>
      <c r="D413" s="53">
        <f t="shared" ref="D413:E413" si="112">D289+D350</f>
        <v>14793891</v>
      </c>
      <c r="E413" s="53">
        <f t="shared" si="112"/>
        <v>18502962.09</v>
      </c>
      <c r="F413" s="54">
        <f t="shared" si="81"/>
        <v>125.07163997625777</v>
      </c>
    </row>
    <row r="414" spans="1:6" ht="12.75" customHeight="1" x14ac:dyDescent="0.2">
      <c r="A414" s="55" t="s">
        <v>606</v>
      </c>
      <c r="B414" s="87" t="s">
        <v>831</v>
      </c>
      <c r="C414" s="52" t="s">
        <v>832</v>
      </c>
      <c r="D414" s="53">
        <f t="shared" ref="D414:E414" si="113">IF(D412&gt;=D413,D412-D413,0)</f>
        <v>332845</v>
      </c>
      <c r="E414" s="53">
        <f t="shared" si="113"/>
        <v>0</v>
      </c>
      <c r="F414" s="54">
        <f t="shared" si="81"/>
        <v>0</v>
      </c>
    </row>
    <row r="415" spans="1:6" ht="12.75" customHeight="1" x14ac:dyDescent="0.2">
      <c r="A415" s="55" t="s">
        <v>606</v>
      </c>
      <c r="B415" s="87" t="s">
        <v>833</v>
      </c>
      <c r="C415" s="52" t="s">
        <v>834</v>
      </c>
      <c r="D415" s="53">
        <f t="shared" ref="D415:E415" si="114">IF(D413&gt;=D412,D413-D412,0)</f>
        <v>0</v>
      </c>
      <c r="E415" s="53">
        <f t="shared" si="114"/>
        <v>1007928.7599999979</v>
      </c>
      <c r="F415" s="54" t="str">
        <f t="shared" si="81"/>
        <v>-</v>
      </c>
    </row>
    <row r="416" spans="1:6" ht="12.75" customHeight="1" x14ac:dyDescent="0.2">
      <c r="A416" s="62" t="s">
        <v>835</v>
      </c>
      <c r="B416" s="234" t="s">
        <v>836</v>
      </c>
      <c r="C416" s="63" t="s">
        <v>837</v>
      </c>
      <c r="D416" s="53">
        <f t="shared" ref="D416:E416" si="115">IF(D292-D293+D409-D410&gt;=0,D292-D293+D409-D410,0)</f>
        <v>1370075</v>
      </c>
      <c r="E416" s="53">
        <f t="shared" si="115"/>
        <v>1702920.01</v>
      </c>
      <c r="F416" s="54">
        <f t="shared" si="81"/>
        <v>124.29392624491359</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15126736</v>
      </c>
      <c r="E639" s="53">
        <f t="shared" si="180"/>
        <v>17495033.330000002</v>
      </c>
      <c r="F639" s="54">
        <f t="shared" si="119"/>
        <v>115.65636717663349</v>
      </c>
    </row>
    <row r="640" spans="1:6" ht="12.75" customHeight="1" x14ac:dyDescent="0.2">
      <c r="A640" s="55" t="s">
        <v>606</v>
      </c>
      <c r="B640" s="87" t="s">
        <v>1275</v>
      </c>
      <c r="C640" s="52" t="s">
        <v>1276</v>
      </c>
      <c r="D640" s="53">
        <f t="shared" ref="D640:E640" si="181">D413+D528</f>
        <v>14793891</v>
      </c>
      <c r="E640" s="53">
        <f t="shared" si="181"/>
        <v>18502962.09</v>
      </c>
      <c r="F640" s="54">
        <f t="shared" si="119"/>
        <v>125.07163997625777</v>
      </c>
    </row>
    <row r="641" spans="1:6" ht="12.75" customHeight="1" x14ac:dyDescent="0.2">
      <c r="A641" s="55" t="s">
        <v>606</v>
      </c>
      <c r="B641" s="87" t="s">
        <v>1277</v>
      </c>
      <c r="C641" s="52" t="s">
        <v>1278</v>
      </c>
      <c r="D641" s="53">
        <f t="shared" ref="D641:E641" si="182">IF(D639&gt;=D640,D639-D640,0)</f>
        <v>332845</v>
      </c>
      <c r="E641" s="53">
        <f t="shared" si="182"/>
        <v>0</v>
      </c>
      <c r="F641" s="54">
        <f t="shared" si="119"/>
        <v>0</v>
      </c>
    </row>
    <row r="642" spans="1:6" ht="12.75" customHeight="1" x14ac:dyDescent="0.2">
      <c r="A642" s="55" t="s">
        <v>606</v>
      </c>
      <c r="B642" s="87" t="s">
        <v>1279</v>
      </c>
      <c r="C642" s="52" t="s">
        <v>1280</v>
      </c>
      <c r="D642" s="53">
        <f t="shared" ref="D642:E642" si="183">IF(D640&gt;=D639,D640-D639,0)</f>
        <v>0</v>
      </c>
      <c r="E642" s="53">
        <f t="shared" si="183"/>
        <v>1007928.7599999979</v>
      </c>
      <c r="F642" s="54" t="str">
        <f t="shared" si="119"/>
        <v>-</v>
      </c>
    </row>
    <row r="643" spans="1:6" ht="24" x14ac:dyDescent="0.2">
      <c r="A643" s="62" t="s">
        <v>1281</v>
      </c>
      <c r="B643" s="87" t="s">
        <v>1282</v>
      </c>
      <c r="C643" s="63" t="s">
        <v>1281</v>
      </c>
      <c r="D643" s="53">
        <f t="shared" ref="D643:E643" si="184">IF(D416-D417+D637-D638&gt;=0,D416-D417+D637-D638,0)</f>
        <v>1370075</v>
      </c>
      <c r="E643" s="53">
        <f t="shared" si="184"/>
        <v>1702920.01</v>
      </c>
      <c r="F643" s="54">
        <f t="shared" si="119"/>
        <v>124.29392624491359</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1702920</v>
      </c>
      <c r="E645" s="53">
        <f t="shared" si="186"/>
        <v>694991.2500000021</v>
      </c>
      <c r="F645" s="54">
        <f t="shared" si="119"/>
        <v>40.811738073426945</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1331675</v>
      </c>
      <c r="E649" s="244">
        <v>1311458</v>
      </c>
      <c r="F649" s="54">
        <f t="shared" ref="F649:F724" si="188">IF(D649&lt;&gt;0,IF(E649/D649&gt;=100,"&gt;&gt;100",E649/D649*100),"-")</f>
        <v>98.481836784500715</v>
      </c>
    </row>
    <row r="650" spans="1:6" ht="12.75" customHeight="1" x14ac:dyDescent="0.2">
      <c r="A650" s="55" t="s">
        <v>1294</v>
      </c>
      <c r="B650" s="87" t="s">
        <v>1295</v>
      </c>
      <c r="C650" s="52" t="s">
        <v>1294</v>
      </c>
      <c r="D650" s="244">
        <v>19301179</v>
      </c>
      <c r="E650" s="244">
        <v>21749490.100000001</v>
      </c>
      <c r="F650" s="54">
        <f t="shared" si="188"/>
        <v>112.68477485235489</v>
      </c>
    </row>
    <row r="651" spans="1:6" ht="12.75" customHeight="1" x14ac:dyDescent="0.2">
      <c r="A651" s="55" t="s">
        <v>1296</v>
      </c>
      <c r="B651" s="87" t="s">
        <v>1297</v>
      </c>
      <c r="C651" s="52" t="s">
        <v>1296</v>
      </c>
      <c r="D651" s="244">
        <v>19320373</v>
      </c>
      <c r="E651" s="244">
        <v>22835266.07</v>
      </c>
      <c r="F651" s="54">
        <f t="shared" si="188"/>
        <v>118.19267707719723</v>
      </c>
    </row>
    <row r="652" spans="1:6" ht="24" x14ac:dyDescent="0.2">
      <c r="A652" s="55">
        <v>11</v>
      </c>
      <c r="B652" s="87" t="s">
        <v>1298</v>
      </c>
      <c r="C652" s="52" t="s">
        <v>1299</v>
      </c>
      <c r="D652" s="53">
        <f t="shared" ref="D652:E652" si="189">+D649+D650-D651</f>
        <v>1312481</v>
      </c>
      <c r="E652" s="53">
        <f t="shared" si="189"/>
        <v>225682.03000000119</v>
      </c>
      <c r="F652" s="54">
        <f t="shared" si="188"/>
        <v>17.19507025244565</v>
      </c>
    </row>
    <row r="653" spans="1:6" ht="24" x14ac:dyDescent="0.2">
      <c r="A653" s="55" t="s">
        <v>606</v>
      </c>
      <c r="B653" s="87" t="s">
        <v>1300</v>
      </c>
      <c r="C653" s="52" t="s">
        <v>1301</v>
      </c>
      <c r="D653" s="264">
        <v>6</v>
      </c>
      <c r="E653" s="264">
        <v>6</v>
      </c>
      <c r="F653" s="54">
        <f t="shared" si="188"/>
        <v>100</v>
      </c>
    </row>
    <row r="654" spans="1:6" ht="24" x14ac:dyDescent="0.2">
      <c r="A654" s="55" t="s">
        <v>606</v>
      </c>
      <c r="B654" s="87" t="s">
        <v>1302</v>
      </c>
      <c r="C654" s="52" t="s">
        <v>1303</v>
      </c>
      <c r="D654" s="264"/>
      <c r="E654" s="264"/>
      <c r="F654" s="54" t="str">
        <f t="shared" si="188"/>
        <v>-</v>
      </c>
    </row>
    <row r="655" spans="1:6" ht="12.75" customHeight="1" x14ac:dyDescent="0.2">
      <c r="A655" s="55" t="s">
        <v>606</v>
      </c>
      <c r="B655" s="87" t="s">
        <v>1304</v>
      </c>
      <c r="C655" s="52" t="s">
        <v>1305</v>
      </c>
      <c r="D655" s="264">
        <v>6</v>
      </c>
      <c r="E655" s="264">
        <v>6</v>
      </c>
      <c r="F655" s="54">
        <f t="shared" si="188"/>
        <v>100</v>
      </c>
    </row>
    <row r="656" spans="1:6" ht="12.75" customHeight="1" x14ac:dyDescent="0.2">
      <c r="A656" s="55" t="s">
        <v>606</v>
      </c>
      <c r="B656" s="87" t="s">
        <v>1306</v>
      </c>
      <c r="C656" s="52" t="s">
        <v>1307</v>
      </c>
      <c r="D656" s="264"/>
      <c r="E656" s="264"/>
      <c r="F656" s="54" t="str">
        <f t="shared" si="188"/>
        <v>-</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v>7280</v>
      </c>
      <c r="E658" s="244">
        <v>4800</v>
      </c>
      <c r="F658" s="54">
        <f t="shared" si="188"/>
        <v>65.934065934065927</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v>5081848</v>
      </c>
      <c r="E661" s="244">
        <v>4930990.24</v>
      </c>
      <c r="F661" s="54">
        <f t="shared" si="188"/>
        <v>97.031438956851929</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v>560340</v>
      </c>
      <c r="E665" s="244">
        <v>2540491.5499999998</v>
      </c>
      <c r="F665" s="54">
        <f t="shared" si="188"/>
        <v>453.38393653853012</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v>88907</v>
      </c>
      <c r="E669" s="244">
        <v>31833.02</v>
      </c>
      <c r="F669" s="54">
        <f t="shared" si="188"/>
        <v>35.804852261351748</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v>133393</v>
      </c>
      <c r="E672" s="244"/>
      <c r="F672" s="54">
        <f t="shared" si="188"/>
        <v>0</v>
      </c>
    </row>
    <row r="673" spans="1:6" ht="12.75" customHeight="1" x14ac:dyDescent="0.2">
      <c r="A673" s="55">
        <v>63425</v>
      </c>
      <c r="B673" s="87" t="s">
        <v>1341</v>
      </c>
      <c r="C673" s="52" t="s">
        <v>1342</v>
      </c>
      <c r="D673" s="244"/>
      <c r="E673" s="244">
        <v>228000</v>
      </c>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v>252000</v>
      </c>
      <c r="E698" s="244"/>
      <c r="F698" s="54">
        <f t="shared" si="188"/>
        <v>0</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v>41418</v>
      </c>
      <c r="E718" s="244">
        <v>28140</v>
      </c>
      <c r="F718" s="54">
        <f t="shared" si="188"/>
        <v>67.941474721135748</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c r="F720" s="54" t="str">
        <f t="shared" si="188"/>
        <v>-</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v>325202</v>
      </c>
      <c r="E723" s="244">
        <v>378799.97</v>
      </c>
      <c r="F723" s="54">
        <f t="shared" si="188"/>
        <v>116.48143922854102</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61224</v>
      </c>
      <c r="E725" s="244">
        <v>59636.45</v>
      </c>
      <c r="F725" s="54">
        <f t="shared" ref="F725:F979" si="190">IF(D725&lt;&gt;0,IF(E725/D725&gt;=100,"&gt;&gt;100",E725/D725*100),"-")</f>
        <v>97.406980922514038</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v>2250</v>
      </c>
      <c r="E759" s="244">
        <v>154201.45000000001</v>
      </c>
      <c r="F759" s="54">
        <f t="shared" si="190"/>
        <v>6853.3977777777782</v>
      </c>
    </row>
    <row r="760" spans="1:6" ht="12.75" customHeight="1" x14ac:dyDescent="0.2">
      <c r="A760" s="55">
        <v>35232</v>
      </c>
      <c r="B760" s="87" t="s">
        <v>1497</v>
      </c>
      <c r="C760" s="52" t="s">
        <v>1498</v>
      </c>
      <c r="D760" s="244">
        <v>152290</v>
      </c>
      <c r="E760" s="244"/>
      <c r="F760" s="54">
        <f t="shared" si="190"/>
        <v>0</v>
      </c>
    </row>
    <row r="761" spans="1:6" ht="12.75" customHeight="1" x14ac:dyDescent="0.2">
      <c r="A761" s="55">
        <v>36313</v>
      </c>
      <c r="B761" s="87" t="s">
        <v>1499</v>
      </c>
      <c r="C761" s="52" t="s">
        <v>1500</v>
      </c>
      <c r="D761" s="244">
        <v>236598</v>
      </c>
      <c r="E761" s="244">
        <v>321921.21999999997</v>
      </c>
      <c r="F761" s="54">
        <f t="shared" si="190"/>
        <v>136.06252800108197</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v>203085</v>
      </c>
      <c r="E799" s="244">
        <v>56475</v>
      </c>
      <c r="F799" s="54">
        <f t="shared" si="190"/>
        <v>27.808553068912033</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v>1243825</v>
      </c>
      <c r="E815" s="244">
        <v>1407529.64</v>
      </c>
      <c r="F815" s="54">
        <f t="shared" si="190"/>
        <v>113.1613884589874</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v>142808</v>
      </c>
      <c r="E824" s="244">
        <v>148258</v>
      </c>
      <c r="F824" s="54">
        <f t="shared" si="190"/>
        <v>103.81631281160719</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v>1135518</v>
      </c>
      <c r="E830" s="244">
        <v>632254.71999999997</v>
      </c>
      <c r="F830" s="54">
        <f t="shared" si="190"/>
        <v>55.679850077233475</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52" workbookViewId="0">
      <selection activeCell="D288" sqref="D288"/>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37719027</v>
      </c>
      <c r="E6" s="231">
        <f t="shared" si="0"/>
        <v>42286334.559999995</v>
      </c>
      <c r="F6" s="232">
        <f t="shared" ref="F6:F260" si="1">IF(D6&gt;0,IF(E6/D6&gt;=100,"&gt;&gt;100",E6/D6*100),"-")</f>
        <v>112.10876293282961</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30655350</v>
      </c>
      <c r="E7" s="106">
        <f t="shared" si="2"/>
        <v>36023571.759999998</v>
      </c>
      <c r="F7" s="95">
        <f t="shared" si="1"/>
        <v>117.51153309291853</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10908292</v>
      </c>
      <c r="E8" s="106">
        <f>E9+E10-E11</f>
        <v>11611628.479999999</v>
      </c>
      <c r="F8" s="95">
        <f t="shared" si="1"/>
        <v>106.44772325493301</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10457532</v>
      </c>
      <c r="E9" s="249">
        <v>10815615.369999999</v>
      </c>
      <c r="F9" s="95">
        <f t="shared" si="1"/>
        <v>103.42416709793476</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1297699</v>
      </c>
      <c r="E10" s="249">
        <v>1642951.7</v>
      </c>
      <c r="F10" s="95">
        <f t="shared" si="1"/>
        <v>126.60499083377579</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846939</v>
      </c>
      <c r="E11" s="249">
        <v>846938.59</v>
      </c>
      <c r="F11" s="95">
        <f t="shared" si="1"/>
        <v>99.999951590374266</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19496832</v>
      </c>
      <c r="E12" s="106">
        <f t="shared" si="3"/>
        <v>24161717.079999998</v>
      </c>
      <c r="F12" s="95">
        <f t="shared" si="1"/>
        <v>123.92637470538803</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17651125</v>
      </c>
      <c r="E13" s="106">
        <f t="shared" si="4"/>
        <v>22748928.729999997</v>
      </c>
      <c r="F13" s="95">
        <f t="shared" si="1"/>
        <v>128.88089982933099</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7647063</v>
      </c>
      <c r="E15" s="249">
        <v>8467697.9100000001</v>
      </c>
      <c r="F15" s="95">
        <f t="shared" si="1"/>
        <v>110.73137373132667</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11959154</v>
      </c>
      <c r="E16" s="249">
        <v>13128079.35</v>
      </c>
      <c r="F16" s="95">
        <f t="shared" si="1"/>
        <v>109.77431472159319</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12996327</v>
      </c>
      <c r="E17" s="249">
        <v>16776422.57</v>
      </c>
      <c r="F17" s="95">
        <f t="shared" si="1"/>
        <v>129.0858761094577</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14951419</v>
      </c>
      <c r="E18" s="249">
        <v>15623271.1</v>
      </c>
      <c r="F18" s="95">
        <f t="shared" si="1"/>
        <v>104.4935674667401</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926948</v>
      </c>
      <c r="E19" s="106">
        <f t="shared" si="5"/>
        <v>839715.24999999977</v>
      </c>
      <c r="F19" s="95">
        <f t="shared" si="1"/>
        <v>90.589250961218951</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445003</v>
      </c>
      <c r="E20" s="249">
        <v>489225.42</v>
      </c>
      <c r="F20" s="95">
        <f t="shared" si="1"/>
        <v>109.93755547715409</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159189</v>
      </c>
      <c r="E21" s="249">
        <v>207149.44</v>
      </c>
      <c r="F21" s="95">
        <f t="shared" si="1"/>
        <v>130.12798623020433</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905331</v>
      </c>
      <c r="E22" s="249">
        <v>967969.69</v>
      </c>
      <c r="F22" s="95">
        <f t="shared" si="1"/>
        <v>106.91887166130398</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51940</v>
      </c>
      <c r="E23" s="249">
        <v>28116.25</v>
      </c>
      <c r="F23" s="95">
        <f t="shared" si="1"/>
        <v>54.132171736619171</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v>51940.23</v>
      </c>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6128</v>
      </c>
      <c r="E25" s="249">
        <v>9026.84</v>
      </c>
      <c r="F25" s="95">
        <f t="shared" si="1"/>
        <v>147.30483028720627</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346380</v>
      </c>
      <c r="E26" s="249">
        <v>346379.7</v>
      </c>
      <c r="F26" s="95">
        <f t="shared" si="1"/>
        <v>99.999913389918589</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987023</v>
      </c>
      <c r="E28" s="249">
        <v>1260092.32</v>
      </c>
      <c r="F28" s="95">
        <f t="shared" si="1"/>
        <v>127.6659530730287</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1.0000000000218279E-2</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7900</v>
      </c>
      <c r="E30" s="249">
        <v>7900.01</v>
      </c>
      <c r="F30" s="95">
        <f t="shared" si="1"/>
        <v>100.00012658227848</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7900</v>
      </c>
      <c r="E34" s="249">
        <v>7900</v>
      </c>
      <c r="F34" s="95">
        <f t="shared" si="1"/>
        <v>100</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23790</v>
      </c>
      <c r="E41" s="106">
        <f t="shared" si="8"/>
        <v>23790</v>
      </c>
      <c r="F41" s="95">
        <f t="shared" si="1"/>
        <v>100</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v>23790</v>
      </c>
      <c r="E42" s="249">
        <v>23790</v>
      </c>
      <c r="F42" s="95">
        <f t="shared" si="1"/>
        <v>100</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894969</v>
      </c>
      <c r="E45" s="106">
        <f t="shared" si="9"/>
        <v>549283.08999999985</v>
      </c>
      <c r="F45" s="95">
        <f t="shared" si="1"/>
        <v>61.374538112493262</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36750</v>
      </c>
      <c r="E47" s="249">
        <v>36750</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378377</v>
      </c>
      <c r="E48" s="249">
        <v>378377</v>
      </c>
      <c r="F48" s="95">
        <f t="shared" si="1"/>
        <v>100</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2314851</v>
      </c>
      <c r="E49" s="249">
        <v>2314851.13</v>
      </c>
      <c r="F49" s="95">
        <f t="shared" si="1"/>
        <v>100.0000056159122</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1835009</v>
      </c>
      <c r="E50" s="249">
        <v>2180695.04</v>
      </c>
      <c r="F50" s="95">
        <f t="shared" si="1"/>
        <v>118.83838389893455</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v>32784</v>
      </c>
      <c r="E53" s="249">
        <v>29999.279999999999</v>
      </c>
      <c r="F53" s="95">
        <f t="shared" si="1"/>
        <v>91.505856515373353</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47660</v>
      </c>
      <c r="E54" s="249">
        <v>50445.33</v>
      </c>
      <c r="F54" s="95">
        <f t="shared" si="1"/>
        <v>105.84416701636592</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80444</v>
      </c>
      <c r="E55" s="249">
        <v>80444.61</v>
      </c>
      <c r="F55" s="95">
        <f t="shared" si="1"/>
        <v>100.00075829148227</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250226</v>
      </c>
      <c r="E56" s="106">
        <f t="shared" si="11"/>
        <v>250226.2</v>
      </c>
      <c r="F56" s="95">
        <f t="shared" si="1"/>
        <v>100.00007992774533</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250226</v>
      </c>
      <c r="E57" s="249">
        <v>250226.2</v>
      </c>
      <c r="F57" s="95">
        <f t="shared" si="1"/>
        <v>100.00007992774533</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7063677</v>
      </c>
      <c r="E68" s="106">
        <f t="shared" si="13"/>
        <v>6262762.7999999998</v>
      </c>
      <c r="F68" s="95">
        <f t="shared" si="1"/>
        <v>88.661511561188306</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1312481</v>
      </c>
      <c r="E69" s="106">
        <f t="shared" si="14"/>
        <v>225682.03</v>
      </c>
      <c r="F69" s="95">
        <f t="shared" si="1"/>
        <v>17.195070252445561</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1311458</v>
      </c>
      <c r="E70" s="106">
        <f t="shared" si="15"/>
        <v>225682.03</v>
      </c>
      <c r="F70" s="95">
        <f t="shared" si="1"/>
        <v>17.208483230114879</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1311458</v>
      </c>
      <c r="E72" s="249">
        <v>225682.03</v>
      </c>
      <c r="F72" s="95">
        <f t="shared" si="1"/>
        <v>17.208483230114879</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1023</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8674.24</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v>8674.24</v>
      </c>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5673810</v>
      </c>
      <c r="E134" s="106">
        <f t="shared" si="23"/>
        <v>5673810</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5673810</v>
      </c>
      <c r="E135" s="106">
        <f t="shared" si="24"/>
        <v>5673810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v>5673810</v>
      </c>
      <c r="E139" s="249">
        <v>5673810</v>
      </c>
      <c r="F139" s="95">
        <f t="shared" si="1"/>
        <v>100</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0</v>
      </c>
      <c r="E146" s="106">
        <f t="shared" si="26"/>
        <v>291171.32</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v>123272</v>
      </c>
      <c r="E147" s="249">
        <v>68264.639999999999</v>
      </c>
      <c r="F147" s="95">
        <f t="shared" si="1"/>
        <v>55.377247063404496</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75762</v>
      </c>
      <c r="E149" s="106">
        <f t="shared" si="27"/>
        <v>0</v>
      </c>
      <c r="F149" s="95">
        <f t="shared" si="1"/>
        <v>0</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v>75762</v>
      </c>
      <c r="E153" s="249"/>
      <c r="F153" s="95">
        <f t="shared" si="1"/>
        <v>0</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v>1957</v>
      </c>
      <c r="E158" s="249">
        <v>1184.54</v>
      </c>
      <c r="F158" s="95">
        <f t="shared" si="1"/>
        <v>60.528359734287172</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427456</v>
      </c>
      <c r="E159" s="249">
        <v>205576.88</v>
      </c>
      <c r="F159" s="95">
        <f t="shared" si="1"/>
        <v>48.093108998353046</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v>9258</v>
      </c>
      <c r="E160" s="249">
        <v>5535.22</v>
      </c>
      <c r="F160" s="95">
        <f t="shared" si="1"/>
        <v>59.788507236984231</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v>1566</v>
      </c>
      <c r="E161" s="249">
        <v>8192</v>
      </c>
      <c r="F161" s="95">
        <f t="shared" si="1"/>
        <v>523.11621966794382</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v>1596</v>
      </c>
      <c r="E162" s="249">
        <v>2418.04</v>
      </c>
      <c r="F162" s="95">
        <f t="shared" si="1"/>
        <v>151.5062656641604</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v>640867</v>
      </c>
      <c r="E163" s="249"/>
      <c r="F163" s="95">
        <f t="shared" si="1"/>
        <v>0</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77386</v>
      </c>
      <c r="E164" s="106">
        <f t="shared" si="28"/>
        <v>63425.21</v>
      </c>
      <c r="F164" s="95">
        <f t="shared" si="1"/>
        <v>81.959540485359099</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v>159</v>
      </c>
      <c r="E165" s="249"/>
      <c r="F165" s="95">
        <f t="shared" si="1"/>
        <v>0</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v>77227</v>
      </c>
      <c r="E166" s="249">
        <v>63425.21</v>
      </c>
      <c r="F166" s="95">
        <f t="shared" si="1"/>
        <v>82.128284149326021</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37719027</v>
      </c>
      <c r="E175" s="106">
        <f t="shared" si="30"/>
        <v>42286334.559999995</v>
      </c>
      <c r="F175" s="95">
        <f t="shared" si="1"/>
        <v>112.10876293282961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987774</v>
      </c>
      <c r="E176" s="106">
        <f t="shared" si="31"/>
        <v>893191.37</v>
      </c>
      <c r="F176" s="95">
        <f t="shared" si="1"/>
        <v>90.424669003233532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373923</v>
      </c>
      <c r="E177" s="106">
        <f t="shared" si="32"/>
        <v>479993.02</v>
      </c>
      <c r="F177" s="95">
        <f t="shared" si="1"/>
        <v>128.36680813964372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71024</v>
      </c>
      <c r="E178" s="249">
        <v>68665.94</v>
      </c>
      <c r="F178" s="95">
        <f t="shared" si="1"/>
        <v>96.679911015994605</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250384</v>
      </c>
      <c r="E179" s="249">
        <v>306101.21000000002</v>
      </c>
      <c r="F179" s="95">
        <f t="shared" si="1"/>
        <v>122.25270384689118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104</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v>104</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v>4865</v>
      </c>
      <c r="E185" s="249">
        <v>15474.34</v>
      </c>
      <c r="F185" s="95">
        <f t="shared" si="1"/>
        <v>318.07482014388489</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v>5268</v>
      </c>
      <c r="E186" s="249">
        <v>21270.02</v>
      </c>
      <c r="F186" s="95">
        <f t="shared" si="1"/>
        <v>403.75892179195142</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42382</v>
      </c>
      <c r="E188" s="249">
        <v>68377.509999999995</v>
      </c>
      <c r="F188" s="95">
        <f t="shared" si="1"/>
        <v>161.33620404888867</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v>37225</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613851</v>
      </c>
      <c r="E206" s="106">
        <f t="shared" si="37"/>
        <v>375973.35</v>
      </c>
      <c r="F206" s="95">
        <f t="shared" si="1"/>
        <v>61.248307814111236</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613851</v>
      </c>
      <c r="E207" s="106">
        <f t="shared" si="38"/>
        <v>375973.35</v>
      </c>
      <c r="F207" s="95">
        <f t="shared" si="1"/>
        <v>61.248307814111236</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v>613851</v>
      </c>
      <c r="E217" s="249">
        <v>375973.35</v>
      </c>
      <c r="F217" s="95">
        <f t="shared" si="1"/>
        <v>61.248307814111236</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36731253</v>
      </c>
      <c r="E237" s="106">
        <f t="shared" si="41"/>
        <v>41393143.189999998</v>
      </c>
      <c r="F237" s="95">
        <f t="shared" si="1"/>
        <v>112.69188990095165</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35028333</v>
      </c>
      <c r="E238" s="106">
        <f t="shared" si="42"/>
        <v>40626589.829999998</v>
      </c>
      <c r="F238" s="95">
        <f t="shared" si="1"/>
        <v>115.98208179076065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35028333</v>
      </c>
      <c r="E239" s="106">
        <f t="shared" si="43"/>
        <v>40626589.829999998</v>
      </c>
      <c r="F239" s="95">
        <f t="shared" si="1"/>
        <v>115.98208179076065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33857293</v>
      </c>
      <c r="E240" s="249">
        <v>39526951.909999996</v>
      </c>
      <c r="F240" s="95">
        <f t="shared" si="1"/>
        <v>116.74575374351397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v>1171040</v>
      </c>
      <c r="E241" s="249">
        <v>1099637.92</v>
      </c>
      <c r="F241" s="95">
        <f t="shared" si="1"/>
        <v>93.902677961470133</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1702920</v>
      </c>
      <c r="E245" s="106">
        <f t="shared" si="45"/>
        <v>694991.25</v>
      </c>
      <c r="F245" s="95">
        <f t="shared" si="1"/>
        <v>40.811738073426817</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1702920</v>
      </c>
      <c r="E246" s="106">
        <f t="shared" si="46"/>
        <v>694991.25</v>
      </c>
      <c r="F246" s="95">
        <f t="shared" si="1"/>
        <v>40.811738073426817</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1702920</v>
      </c>
      <c r="E247" s="249">
        <v>694991.25</v>
      </c>
      <c r="F247" s="95">
        <f t="shared" si="1"/>
        <v>40.811738073426817</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v>7635.48</v>
      </c>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v>63926.63</v>
      </c>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525000</v>
      </c>
      <c r="E259" s="106">
        <f t="shared" si="49"/>
        <v>1475000</v>
      </c>
      <c r="F259" s="95">
        <f t="shared" si="1"/>
        <v>280.95238095238091</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v>525000</v>
      </c>
      <c r="E260" s="250">
        <v>1475000</v>
      </c>
      <c r="F260" s="99">
        <f t="shared" si="1"/>
        <v>280.95238095238091</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640867</v>
      </c>
      <c r="E264" s="249">
        <v>291171.32</v>
      </c>
      <c r="F264" s="95">
        <f t="shared" si="50"/>
        <v>45.433969918875519</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v>77386</v>
      </c>
      <c r="E266" s="249">
        <v>63425.21</v>
      </c>
      <c r="F266" s="95">
        <f t="shared" si="50"/>
        <v>81.959540485359099</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373923</v>
      </c>
      <c r="E287" s="249">
        <v>479993.02</v>
      </c>
      <c r="F287" s="95">
        <f t="shared" si="50"/>
        <v>128.36680813964372</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v>37225</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v>613851</v>
      </c>
      <c r="E293" s="249">
        <v>375973.35</v>
      </c>
      <c r="F293" s="95">
        <f t="shared" si="50"/>
        <v>61.248307814111236</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2" workbookViewId="0">
      <selection activeCell="E138" sqref="E13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862122</v>
      </c>
      <c r="E5" s="81">
        <f t="shared" si="0"/>
        <v>1047263.8500000001</v>
      </c>
      <c r="F5" s="82">
        <f t="shared" ref="F5:F141" si="1">IF(D5&gt;0,IF(E5/D5&gt;=100,"&gt;&gt;100",E5/D5*100),"-")</f>
        <v>121.47513344979018</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764450</v>
      </c>
      <c r="E6" s="83">
        <f t="shared" si="2"/>
        <v>993705.59000000008</v>
      </c>
      <c r="F6" s="65">
        <f t="shared" si="1"/>
        <v>129.98961213944668</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v>689240</v>
      </c>
      <c r="E7" s="251">
        <v>804896.67</v>
      </c>
      <c r="F7" s="65">
        <f t="shared" si="1"/>
        <v>116.780318901979</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v>75210</v>
      </c>
      <c r="E8" s="251">
        <v>188808.92</v>
      </c>
      <c r="F8" s="65">
        <f t="shared" si="1"/>
        <v>251.04230820369634</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53402</v>
      </c>
      <c r="E13" s="83">
        <f t="shared" si="4"/>
        <v>53558.26</v>
      </c>
      <c r="F13" s="65">
        <f t="shared" si="1"/>
        <v>100.29261076364182</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v>42200</v>
      </c>
      <c r="E14" s="251">
        <v>53558.26</v>
      </c>
      <c r="F14" s="65">
        <f t="shared" si="1"/>
        <v>126.91530805687204</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v>11202</v>
      </c>
      <c r="E15" s="251"/>
      <c r="F15" s="65">
        <f t="shared" si="1"/>
        <v>0</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v>44270</v>
      </c>
      <c r="E17" s="251"/>
      <c r="F17" s="65">
        <f t="shared" si="1"/>
        <v>0</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5100</v>
      </c>
      <c r="E22" s="83">
        <f t="shared" si="5"/>
        <v>0</v>
      </c>
      <c r="F22" s="65">
        <f t="shared" si="1"/>
        <v>0</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v>5100</v>
      </c>
      <c r="E24" s="251"/>
      <c r="F24" s="65">
        <f t="shared" si="1"/>
        <v>0</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502170</v>
      </c>
      <c r="E28" s="83">
        <f t="shared" si="6"/>
        <v>0</v>
      </c>
      <c r="F28" s="65">
        <f t="shared" si="1"/>
        <v>0</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v>495850</v>
      </c>
      <c r="E30" s="251"/>
      <c r="F30" s="65">
        <f t="shared" si="1"/>
        <v>0</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v>6320</v>
      </c>
      <c r="E33" s="251"/>
      <c r="F33" s="65">
        <f t="shared" si="1"/>
        <v>0</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8417520</v>
      </c>
      <c r="E35" s="83">
        <f t="shared" si="7"/>
        <v>7865648.2399999993</v>
      </c>
      <c r="F35" s="65">
        <f t="shared" si="1"/>
        <v>93.443772512569012</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1452320</v>
      </c>
      <c r="E36" s="83">
        <f t="shared" si="8"/>
        <v>0</v>
      </c>
      <c r="F36" s="65">
        <f t="shared" si="1"/>
        <v>0</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v>1452320</v>
      </c>
      <c r="E38" s="251"/>
      <c r="F38" s="65">
        <f t="shared" si="1"/>
        <v>0</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153240</v>
      </c>
      <c r="E39" s="83">
        <f t="shared" si="9"/>
        <v>0</v>
      </c>
      <c r="F39" s="65">
        <f t="shared" si="1"/>
        <v>0</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v>153240</v>
      </c>
      <c r="E40" s="251"/>
      <c r="F40" s="65">
        <f t="shared" si="1"/>
        <v>0</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53450</v>
      </c>
      <c r="E43" s="83">
        <f t="shared" si="10"/>
        <v>642469.05999999994</v>
      </c>
      <c r="F43" s="65">
        <f t="shared" si="1"/>
        <v>1202.0001122544431</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v>18240</v>
      </c>
      <c r="E45" s="251">
        <v>66341.97</v>
      </c>
      <c r="F45" s="65">
        <f t="shared" si="1"/>
        <v>363.71694078947365</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v>35210</v>
      </c>
      <c r="E48" s="251">
        <v>576127.09</v>
      </c>
      <c r="F48" s="65">
        <f t="shared" si="1"/>
        <v>1636.2598409542741</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2785100</v>
      </c>
      <c r="E50" s="83">
        <f t="shared" si="11"/>
        <v>4398031.09</v>
      </c>
      <c r="F50" s="65">
        <f t="shared" si="1"/>
        <v>157.91286093856593</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v>2785100</v>
      </c>
      <c r="E53" s="251">
        <v>4398031.09</v>
      </c>
      <c r="F53" s="65">
        <f t="shared" si="1"/>
        <v>157.91286093856593</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2132030</v>
      </c>
      <c r="E54" s="83">
        <f t="shared" si="12"/>
        <v>1168925.31</v>
      </c>
      <c r="F54" s="65">
        <f t="shared" si="1"/>
        <v>54.826869696955484</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v>2117510</v>
      </c>
      <c r="E55" s="251">
        <v>1168925.31</v>
      </c>
      <c r="F55" s="65">
        <f t="shared" si="1"/>
        <v>55.202823599416298</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v>14520</v>
      </c>
      <c r="E59" s="251"/>
      <c r="F59" s="65">
        <f t="shared" si="1"/>
        <v>0</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v>28540</v>
      </c>
      <c r="E60" s="251"/>
      <c r="F60" s="65">
        <f t="shared" si="1"/>
        <v>0</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485200</v>
      </c>
      <c r="E61" s="83">
        <f t="shared" si="13"/>
        <v>0</v>
      </c>
      <c r="F61" s="65">
        <f t="shared" si="1"/>
        <v>0</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v>485200</v>
      </c>
      <c r="E65" s="251"/>
      <c r="F65" s="65">
        <f t="shared" si="1"/>
        <v>0</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352040</v>
      </c>
      <c r="E66" s="83">
        <f t="shared" si="14"/>
        <v>0</v>
      </c>
      <c r="F66" s="65">
        <f t="shared" si="1"/>
        <v>0</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v>352040</v>
      </c>
      <c r="E67" s="251"/>
      <c r="F67" s="65">
        <f t="shared" si="1"/>
        <v>0</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v>975600</v>
      </c>
      <c r="E74" s="251">
        <v>1656222.78</v>
      </c>
      <c r="F74" s="65">
        <f t="shared" si="1"/>
        <v>169.76453259532596</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1479640</v>
      </c>
      <c r="E75" s="83">
        <f t="shared" si="15"/>
        <v>3761320.4499999997</v>
      </c>
      <c r="F75" s="65">
        <f t="shared" si="1"/>
        <v>254.20510732340298</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v>37420</v>
      </c>
      <c r="E76" s="251">
        <v>2996967.34</v>
      </c>
      <c r="F76" s="65">
        <f t="shared" si="1"/>
        <v>8008.9987707108494</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v>362740</v>
      </c>
      <c r="E77" s="251">
        <v>236948.36</v>
      </c>
      <c r="F77" s="65">
        <f t="shared" si="1"/>
        <v>65.3218172795942</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v>269510</v>
      </c>
      <c r="E79" s="251"/>
      <c r="F79" s="65">
        <f t="shared" si="1"/>
        <v>0</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v>521410</v>
      </c>
      <c r="E80" s="251">
        <v>527404.75</v>
      </c>
      <c r="F80" s="65">
        <f t="shared" si="1"/>
        <v>101.14971903108878</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v>288560</v>
      </c>
      <c r="E81" s="251"/>
      <c r="F81" s="65">
        <f t="shared" si="1"/>
        <v>0</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1332150</v>
      </c>
      <c r="E82" s="83">
        <f t="shared" si="16"/>
        <v>1295428.45</v>
      </c>
      <c r="F82" s="65">
        <f t="shared" si="1"/>
        <v>97.243437300604285</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v>128540</v>
      </c>
      <c r="E84" s="251">
        <v>359359.76</v>
      </c>
      <c r="F84" s="65">
        <f t="shared" si="1"/>
        <v>279.57037498055081</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v>352410</v>
      </c>
      <c r="E86" s="251">
        <v>694080.98</v>
      </c>
      <c r="F86" s="65">
        <f t="shared" si="1"/>
        <v>196.952691467325</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v>851200</v>
      </c>
      <c r="E88" s="251">
        <v>241987.71</v>
      </c>
      <c r="F88" s="65">
        <f t="shared" si="1"/>
        <v>28.429007283834583</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422570</v>
      </c>
      <c r="E107" s="83">
        <f t="shared" si="21"/>
        <v>408364.85</v>
      </c>
      <c r="F107" s="65">
        <f t="shared" si="1"/>
        <v>96.638391272451898</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v>182100</v>
      </c>
      <c r="E108" s="251">
        <v>175656.13</v>
      </c>
      <c r="F108" s="65">
        <f t="shared" si="1"/>
        <v>96.461356397583756</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v>58210</v>
      </c>
      <c r="E109" s="251">
        <v>82125</v>
      </c>
      <c r="F109" s="65">
        <f t="shared" si="1"/>
        <v>141.08400618450437</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v>138740</v>
      </c>
      <c r="E110" s="251">
        <v>150583.72</v>
      </c>
      <c r="F110" s="65">
        <f t="shared" si="1"/>
        <v>108.53662966700304</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v>43520</v>
      </c>
      <c r="E113" s="251"/>
      <c r="F113" s="65">
        <f t="shared" si="1"/>
        <v>0</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410459</v>
      </c>
      <c r="E114" s="83">
        <f t="shared" si="22"/>
        <v>2540138.5999999996</v>
      </c>
      <c r="F114" s="65">
        <f t="shared" si="1"/>
        <v>618.8531863109348</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214259</v>
      </c>
      <c r="E115" s="83">
        <f t="shared" si="23"/>
        <v>2320938.5999999996</v>
      </c>
      <c r="F115" s="65">
        <f t="shared" si="1"/>
        <v>1083.2397238855776</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v>160679</v>
      </c>
      <c r="E116" s="251">
        <v>1677909.38</v>
      </c>
      <c r="F116" s="65">
        <f t="shared" si="1"/>
        <v>1044.2617765856146</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v>53580</v>
      </c>
      <c r="E117" s="251">
        <v>643029.22</v>
      </c>
      <c r="F117" s="65">
        <f t="shared" si="1"/>
        <v>1200.1291899962671</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196200</v>
      </c>
      <c r="E122" s="83">
        <f t="shared" si="25"/>
        <v>219200</v>
      </c>
      <c r="F122" s="65">
        <f t="shared" si="1"/>
        <v>111.72273190621816</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v>196200</v>
      </c>
      <c r="E123" s="251">
        <v>219200</v>
      </c>
      <c r="F123" s="65">
        <f t="shared" si="1"/>
        <v>111.72273190621816</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1362160</v>
      </c>
      <c r="E129" s="83">
        <f t="shared" si="26"/>
        <v>1584797.65</v>
      </c>
      <c r="F129" s="65">
        <f t="shared" si="1"/>
        <v>116.34445659834381</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5210</v>
      </c>
      <c r="E130" s="83">
        <f t="shared" si="27"/>
        <v>0</v>
      </c>
      <c r="F130" s="65">
        <f t="shared" si="1"/>
        <v>0</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v>5210</v>
      </c>
      <c r="E132" s="251"/>
      <c r="F132" s="65">
        <f t="shared" si="1"/>
        <v>0</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v>175240</v>
      </c>
      <c r="E133" s="251">
        <v>120900</v>
      </c>
      <c r="F133" s="65">
        <f t="shared" si="1"/>
        <v>68.991097922848667</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v>610250</v>
      </c>
      <c r="E135" s="251">
        <v>119954.37</v>
      </c>
      <c r="F135" s="65">
        <f t="shared" si="1"/>
        <v>19.656594838181071</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v>151240</v>
      </c>
      <c r="E137" s="251">
        <v>195000.07</v>
      </c>
      <c r="F137" s="65">
        <f t="shared" si="1"/>
        <v>128.93419069029358</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v>125120</v>
      </c>
      <c r="E139" s="251"/>
      <c r="F139" s="65">
        <f t="shared" si="1"/>
        <v>0</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v>295100</v>
      </c>
      <c r="E140" s="251">
        <v>1148943.21</v>
      </c>
      <c r="F140" s="65">
        <f t="shared" si="1"/>
        <v>389.34029481531684</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14793891</v>
      </c>
      <c r="E141" s="108">
        <f t="shared" si="28"/>
        <v>18502962.089999996</v>
      </c>
      <c r="F141" s="84">
        <f t="shared" si="1"/>
        <v>125.07163997625774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E48" sqref="E48"/>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v>0</v>
      </c>
      <c r="E48" s="254">
        <v>0</v>
      </c>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8" workbookViewId="0">
      <selection activeCell="D46" sqref="D4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987774</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0</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0</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94582.63</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94582.63</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94582.63</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893191.37</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893191.37</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893191.37</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v>893191.37</v>
      </c>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96"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2857</v>
      </c>
      <c r="B1" s="366"/>
      <c r="C1" s="366"/>
      <c r="D1" s="366"/>
      <c r="E1" s="73" t="s">
        <v>2999</v>
      </c>
      <c r="F1" s="73"/>
      <c r="G1" s="73"/>
      <c r="H1" s="73"/>
      <c r="I1" s="73"/>
      <c r="J1" s="73"/>
      <c r="K1" s="73"/>
      <c r="L1" s="73"/>
      <c r="M1" s="73"/>
      <c r="N1" s="73"/>
      <c r="O1" s="73"/>
      <c r="P1" s="73"/>
    </row>
    <row r="2" spans="1:16" ht="37.5" customHeight="1" x14ac:dyDescent="0.2">
      <c r="A2" s="371" t="s">
        <v>3000</v>
      </c>
      <c r="B2" s="366"/>
      <c r="C2" s="366"/>
      <c r="D2" s="366"/>
    </row>
    <row r="3" spans="1:16" ht="29.25" customHeight="1" x14ac:dyDescent="0.2">
      <c r="A3" s="127" t="s">
        <v>3001</v>
      </c>
      <c r="B3" s="128" t="s">
        <v>3002</v>
      </c>
      <c r="C3" s="129" t="s">
        <v>3003</v>
      </c>
      <c r="D3" s="125"/>
      <c r="E3" s="126">
        <f>E4+E14+E19+E275+E293+E296+E298</f>
        <v>0</v>
      </c>
      <c r="F3" s="126">
        <f>F4+F14+F19+F275+F293+F296+F298</f>
        <v>7</v>
      </c>
      <c r="G3" s="126">
        <f>IF(RefStr!C12&lt;&gt;"",INT(VALUE(MID(RefStr!C12,1,4))),0)</f>
        <v>2022</v>
      </c>
      <c r="H3" s="130">
        <f>IF(RefStr!C12&lt;&gt;"",INT(VALUE(MID(RefStr!C12,6,2))),0)</f>
        <v>12</v>
      </c>
      <c r="I3" s="131">
        <f>RefStr!C10*1</f>
        <v>22</v>
      </c>
      <c r="J3" s="132" t="str">
        <f>RefStr!H7</f>
        <v>DA</v>
      </c>
      <c r="K3" s="130" t="str">
        <f>RefStr!H9</f>
        <v>DA</v>
      </c>
      <c r="L3" s="130" t="str">
        <f>RefStr!H10</f>
        <v>DA</v>
      </c>
      <c r="M3" s="130" t="str">
        <f>RefStr!H8</f>
        <v>DA</v>
      </c>
      <c r="N3" s="130" t="str">
        <f>RefStr!H11</f>
        <v>DA</v>
      </c>
      <c r="O3" s="133">
        <f>RefStr!C6</f>
        <v>31497</v>
      </c>
      <c r="P3" s="73"/>
    </row>
    <row r="4" spans="1:16" ht="19.5" customHeight="1" x14ac:dyDescent="0.2">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3022</v>
      </c>
      <c r="B19" s="369"/>
      <c r="C19" s="370"/>
      <c r="D19" s="125"/>
      <c r="E19" s="73">
        <f>SUM(E20:E274)</f>
        <v>0</v>
      </c>
      <c r="F19" s="73">
        <f>SUM(F20:F274)</f>
        <v>7</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Provjera</v>
      </c>
      <c r="C218" s="120" t="s">
        <v>3221</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3225</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3229</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0</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3299</v>
      </c>
      <c r="B1" s="377"/>
      <c r="C1" s="377"/>
    </row>
    <row r="2" spans="1:17" ht="33" customHeight="1" x14ac:dyDescent="0.2">
      <c r="A2" s="378" t="s">
        <v>3300</v>
      </c>
      <c r="B2" s="379"/>
      <c r="C2" s="376"/>
      <c r="D2" s="4"/>
      <c r="E2" s="4"/>
      <c r="F2" s="4"/>
      <c r="G2" s="4"/>
      <c r="H2" s="4"/>
      <c r="I2" s="4"/>
      <c r="J2" s="4"/>
      <c r="K2" s="4"/>
      <c r="L2" s="4"/>
      <c r="M2" s="4"/>
      <c r="N2" s="4"/>
      <c r="O2" s="4"/>
      <c r="P2" s="4"/>
      <c r="Q2" s="4"/>
    </row>
    <row r="3" spans="1:17" ht="18.75" customHeight="1" x14ac:dyDescent="0.2">
      <c r="A3" s="42" t="s">
        <v>3301</v>
      </c>
      <c r="B3" s="380" t="s">
        <v>3302</v>
      </c>
      <c r="C3" s="376"/>
      <c r="D3" s="4"/>
      <c r="E3" s="4"/>
      <c r="F3" s="4"/>
      <c r="G3" s="4"/>
      <c r="H3" s="4"/>
      <c r="I3" s="4"/>
      <c r="J3" s="4"/>
      <c r="K3" s="4"/>
      <c r="L3" s="4"/>
      <c r="M3" s="4"/>
      <c r="N3" s="4"/>
      <c r="O3" s="4"/>
      <c r="P3" s="4"/>
      <c r="Q3" s="4"/>
    </row>
    <row r="4" spans="1:17" ht="37.5" hidden="1" customHeight="1" x14ac:dyDescent="0.2">
      <c r="A4" s="43" t="s">
        <v>3303</v>
      </c>
      <c r="B4" s="375" t="s">
        <v>3304</v>
      </c>
      <c r="C4" s="376"/>
      <c r="D4" s="4"/>
      <c r="E4" s="4"/>
      <c r="F4" s="4"/>
      <c r="G4" s="4"/>
      <c r="H4" s="4"/>
      <c r="I4" s="4"/>
      <c r="J4" s="4"/>
      <c r="K4" s="4"/>
      <c r="L4" s="4"/>
      <c r="M4" s="4"/>
      <c r="N4" s="4"/>
      <c r="O4" s="4"/>
      <c r="P4" s="4"/>
      <c r="Q4" s="4"/>
    </row>
    <row r="5" spans="1:17" ht="48" hidden="1" customHeight="1" x14ac:dyDescent="0.2">
      <c r="A5" s="43" t="s">
        <v>3303</v>
      </c>
      <c r="B5" s="375" t="s">
        <v>3305</v>
      </c>
      <c r="C5" s="376"/>
      <c r="D5" s="4"/>
      <c r="E5" s="4"/>
      <c r="F5" s="4"/>
      <c r="G5" s="4"/>
      <c r="H5" s="4"/>
      <c r="I5" s="4"/>
      <c r="J5" s="4"/>
      <c r="K5" s="4"/>
      <c r="L5" s="4"/>
      <c r="M5" s="4"/>
      <c r="N5" s="4"/>
      <c r="O5" s="4"/>
      <c r="P5" s="4"/>
      <c r="Q5" s="4"/>
    </row>
    <row r="6" spans="1:17" ht="59.25" hidden="1" customHeight="1" x14ac:dyDescent="0.2">
      <c r="A6" s="43" t="s">
        <v>3303</v>
      </c>
      <c r="B6" s="375" t="s">
        <v>3306</v>
      </c>
      <c r="C6" s="376"/>
      <c r="D6" s="4"/>
      <c r="E6" s="4"/>
      <c r="F6" s="4"/>
      <c r="G6" s="4"/>
      <c r="H6" s="4"/>
      <c r="I6" s="4"/>
      <c r="J6" s="4"/>
      <c r="K6" s="4"/>
      <c r="L6" s="4"/>
      <c r="M6" s="4"/>
      <c r="N6" s="4"/>
      <c r="O6" s="4"/>
      <c r="P6" s="4"/>
      <c r="Q6" s="4"/>
    </row>
    <row r="7" spans="1:17" ht="48" hidden="1" customHeight="1" x14ac:dyDescent="0.2">
      <c r="A7" s="43" t="s">
        <v>3307</v>
      </c>
      <c r="B7" s="375" t="s">
        <v>3308</v>
      </c>
      <c r="C7" s="376"/>
      <c r="D7" s="4"/>
      <c r="E7" s="4"/>
      <c r="F7" s="4"/>
      <c r="G7" s="4"/>
      <c r="H7" s="4"/>
      <c r="I7" s="4"/>
      <c r="J7" s="4"/>
      <c r="K7" s="4"/>
      <c r="L7" s="4"/>
      <c r="M7" s="4"/>
      <c r="N7" s="4"/>
      <c r="O7" s="4"/>
      <c r="P7" s="4"/>
      <c r="Q7" s="4"/>
    </row>
    <row r="8" spans="1:17" ht="41.25" hidden="1" customHeight="1" x14ac:dyDescent="0.2">
      <c r="A8" s="43" t="s">
        <v>3309</v>
      </c>
      <c r="B8" s="375" t="s">
        <v>3310</v>
      </c>
      <c r="C8" s="376"/>
      <c r="D8" s="4"/>
      <c r="E8" s="4"/>
      <c r="F8" s="4"/>
      <c r="G8" s="4"/>
      <c r="H8" s="4"/>
      <c r="I8" s="4"/>
      <c r="J8" s="4"/>
      <c r="K8" s="4"/>
      <c r="L8" s="4"/>
      <c r="M8" s="4"/>
      <c r="N8" s="4"/>
      <c r="O8" s="4"/>
      <c r="P8" s="4"/>
      <c r="Q8" s="4"/>
    </row>
    <row r="9" spans="1:17" ht="59.25" hidden="1" customHeight="1" x14ac:dyDescent="0.2">
      <c r="A9" s="43" t="s">
        <v>3311</v>
      </c>
      <c r="B9" s="375" t="s">
        <v>3312</v>
      </c>
      <c r="C9" s="376"/>
      <c r="D9" s="4"/>
      <c r="E9" s="4"/>
      <c r="F9" s="4"/>
      <c r="G9" s="4"/>
      <c r="H9" s="4"/>
      <c r="I9" s="4"/>
      <c r="J9" s="4"/>
      <c r="K9" s="4"/>
      <c r="L9" s="4"/>
      <c r="M9" s="4"/>
      <c r="N9" s="4"/>
      <c r="O9" s="4"/>
      <c r="P9" s="4"/>
      <c r="Q9" s="4"/>
    </row>
    <row r="10" spans="1:17" ht="61.5" hidden="1" customHeight="1" x14ac:dyDescent="0.2">
      <c r="A10" s="43" t="s">
        <v>3311</v>
      </c>
      <c r="B10" s="375" t="s">
        <v>3313</v>
      </c>
      <c r="C10" s="376"/>
      <c r="D10" s="4"/>
      <c r="E10" s="4"/>
      <c r="F10" s="4"/>
      <c r="G10" s="4"/>
      <c r="H10" s="4"/>
      <c r="I10" s="4"/>
      <c r="J10" s="4"/>
      <c r="K10" s="4"/>
      <c r="L10" s="4"/>
      <c r="M10" s="4"/>
      <c r="N10" s="4"/>
      <c r="O10" s="4"/>
      <c r="P10" s="4"/>
      <c r="Q10" s="4"/>
    </row>
    <row r="11" spans="1:17" ht="43.5" hidden="1" customHeight="1" x14ac:dyDescent="0.2">
      <c r="A11" s="43" t="s">
        <v>3311</v>
      </c>
      <c r="B11" s="375" t="s">
        <v>3314</v>
      </c>
      <c r="C11" s="376"/>
      <c r="D11" s="4"/>
      <c r="E11" s="4"/>
      <c r="F11" s="4"/>
      <c r="G11" s="4"/>
      <c r="H11" s="4"/>
      <c r="I11" s="4"/>
      <c r="J11" s="4"/>
      <c r="K11" s="4"/>
      <c r="L11" s="4"/>
      <c r="M11" s="4"/>
      <c r="N11" s="4"/>
      <c r="O11" s="4"/>
      <c r="P11" s="4"/>
      <c r="Q11" s="4"/>
    </row>
    <row r="12" spans="1:17" ht="27.75" hidden="1" customHeight="1" x14ac:dyDescent="0.2">
      <c r="A12" s="43" t="s">
        <v>3315</v>
      </c>
      <c r="B12" s="375" t="s">
        <v>3316</v>
      </c>
      <c r="C12" s="376"/>
      <c r="D12" s="4"/>
      <c r="E12" s="4"/>
      <c r="F12" s="4"/>
      <c r="G12" s="4"/>
      <c r="H12" s="4"/>
      <c r="I12" s="4"/>
      <c r="J12" s="4"/>
      <c r="K12" s="4"/>
      <c r="L12" s="4"/>
      <c r="M12" s="4"/>
      <c r="N12" s="4"/>
      <c r="O12" s="4"/>
      <c r="P12" s="4"/>
      <c r="Q12" s="4"/>
    </row>
    <row r="13" spans="1:17" ht="27.75" hidden="1" customHeight="1" x14ac:dyDescent="0.2">
      <c r="A13" s="43" t="s">
        <v>3317</v>
      </c>
      <c r="B13" s="375" t="s">
        <v>3318</v>
      </c>
      <c r="C13" s="376"/>
      <c r="D13" s="4"/>
      <c r="E13" s="4"/>
      <c r="F13" s="4"/>
      <c r="G13" s="4"/>
      <c r="H13" s="4"/>
      <c r="I13" s="4"/>
      <c r="J13" s="4"/>
      <c r="K13" s="4"/>
      <c r="L13" s="4"/>
      <c r="M13" s="4"/>
      <c r="N13" s="4"/>
      <c r="O13" s="4"/>
      <c r="P13" s="4"/>
      <c r="Q13" s="4"/>
    </row>
    <row r="14" spans="1:17" ht="45.75" hidden="1" customHeight="1" x14ac:dyDescent="0.2">
      <c r="A14" s="43" t="s">
        <v>3319</v>
      </c>
      <c r="B14" s="375" t="s">
        <v>3320</v>
      </c>
      <c r="C14" s="376"/>
      <c r="D14" s="4"/>
      <c r="E14" s="4"/>
      <c r="F14" s="4"/>
      <c r="G14" s="4"/>
      <c r="H14" s="4"/>
      <c r="I14" s="4"/>
      <c r="J14" s="4"/>
      <c r="K14" s="4"/>
      <c r="L14" s="4"/>
      <c r="M14" s="4"/>
      <c r="N14" s="4"/>
      <c r="O14" s="4"/>
      <c r="P14" s="4"/>
      <c r="Q14" s="4"/>
    </row>
    <row r="15" spans="1:17" ht="45.75" hidden="1" customHeight="1" x14ac:dyDescent="0.2">
      <c r="A15" s="43" t="s">
        <v>3321</v>
      </c>
      <c r="B15" s="375" t="s">
        <v>3322</v>
      </c>
      <c r="C15" s="376"/>
      <c r="D15" s="4"/>
      <c r="E15" s="4"/>
      <c r="F15" s="4"/>
      <c r="G15" s="4"/>
      <c r="H15" s="4"/>
      <c r="I15" s="4"/>
      <c r="J15" s="4"/>
      <c r="K15" s="4"/>
      <c r="L15" s="4"/>
      <c r="M15" s="4"/>
      <c r="N15" s="4"/>
      <c r="O15" s="4"/>
      <c r="P15" s="4"/>
      <c r="Q15" s="4"/>
    </row>
    <row r="16" spans="1:17" ht="51" hidden="1" customHeight="1" x14ac:dyDescent="0.2">
      <c r="A16" s="43" t="s">
        <v>3323</v>
      </c>
      <c r="B16" s="375" t="s">
        <v>3324</v>
      </c>
      <c r="C16" s="376"/>
      <c r="D16" s="4"/>
      <c r="E16" s="4"/>
      <c r="F16" s="4"/>
      <c r="G16" s="4"/>
      <c r="H16" s="4"/>
      <c r="I16" s="4"/>
      <c r="J16" s="4"/>
      <c r="K16" s="4"/>
      <c r="L16" s="4"/>
      <c r="M16" s="4"/>
      <c r="N16" s="4"/>
      <c r="O16" s="4"/>
      <c r="P16" s="4"/>
      <c r="Q16" s="4"/>
    </row>
    <row r="17" spans="1:17" ht="27.75" hidden="1" customHeight="1" x14ac:dyDescent="0.2">
      <c r="A17" s="43" t="s">
        <v>3325</v>
      </c>
      <c r="B17" s="375" t="s">
        <v>3326</v>
      </c>
      <c r="C17" s="376"/>
      <c r="D17" s="4"/>
      <c r="E17" s="4"/>
      <c r="F17" s="4"/>
      <c r="G17" s="4"/>
      <c r="H17" s="4"/>
      <c r="I17" s="4"/>
      <c r="J17" s="4"/>
      <c r="K17" s="4"/>
      <c r="L17" s="4"/>
      <c r="M17" s="4"/>
      <c r="N17" s="4"/>
      <c r="O17" s="4"/>
      <c r="P17" s="4"/>
      <c r="Q17" s="4"/>
    </row>
    <row r="18" spans="1:17" ht="27.75" hidden="1" customHeight="1" x14ac:dyDescent="0.2">
      <c r="A18" s="43" t="s">
        <v>3327</v>
      </c>
      <c r="B18" s="375" t="s">
        <v>3328</v>
      </c>
      <c r="C18" s="376"/>
      <c r="D18" s="4"/>
      <c r="E18" s="4"/>
      <c r="F18" s="4"/>
      <c r="G18" s="4"/>
      <c r="H18" s="4"/>
      <c r="I18" s="4"/>
      <c r="J18" s="4"/>
      <c r="K18" s="4"/>
      <c r="L18" s="4"/>
      <c r="M18" s="4"/>
      <c r="N18" s="4"/>
      <c r="O18" s="4"/>
      <c r="P18" s="4"/>
      <c r="Q18" s="4"/>
    </row>
    <row r="19" spans="1:17" ht="45" hidden="1" customHeight="1" x14ac:dyDescent="0.2">
      <c r="A19" s="43" t="s">
        <v>3327</v>
      </c>
      <c r="B19" s="375" t="s">
        <v>3329</v>
      </c>
      <c r="C19" s="376"/>
      <c r="D19" s="4"/>
      <c r="E19" s="4"/>
      <c r="F19" s="4"/>
      <c r="G19" s="4"/>
      <c r="H19" s="4"/>
      <c r="I19" s="4"/>
      <c r="J19" s="4"/>
      <c r="K19" s="4"/>
      <c r="L19" s="4"/>
      <c r="M19" s="4"/>
      <c r="N19" s="4"/>
      <c r="O19" s="4"/>
      <c r="P19" s="4"/>
      <c r="Q19" s="4"/>
    </row>
    <row r="20" spans="1:17" ht="45" hidden="1" customHeight="1" x14ac:dyDescent="0.2">
      <c r="A20" s="43" t="s">
        <v>3330</v>
      </c>
      <c r="B20" s="375" t="s">
        <v>3331</v>
      </c>
      <c r="C20" s="376"/>
      <c r="D20" s="4"/>
      <c r="E20" s="4"/>
      <c r="F20" s="4"/>
      <c r="G20" s="4"/>
      <c r="H20" s="4"/>
      <c r="I20" s="4"/>
      <c r="J20" s="4"/>
      <c r="K20" s="4"/>
      <c r="L20" s="4"/>
      <c r="M20" s="4"/>
      <c r="N20" s="4"/>
      <c r="O20" s="4"/>
      <c r="P20" s="4"/>
      <c r="Q20" s="4"/>
    </row>
    <row r="21" spans="1:17" ht="30" hidden="1" customHeight="1" x14ac:dyDescent="0.2">
      <c r="A21" s="43" t="s">
        <v>3332</v>
      </c>
      <c r="B21" s="375" t="s">
        <v>3333</v>
      </c>
      <c r="C21" s="376"/>
      <c r="D21" s="4"/>
      <c r="E21" s="4"/>
      <c r="F21" s="4"/>
      <c r="G21" s="4"/>
      <c r="H21" s="4"/>
      <c r="I21" s="4"/>
      <c r="J21" s="4"/>
      <c r="K21" s="4"/>
      <c r="L21" s="4"/>
      <c r="M21" s="4"/>
      <c r="N21" s="4"/>
      <c r="O21" s="4"/>
      <c r="P21" s="4"/>
      <c r="Q21" s="4"/>
    </row>
    <row r="22" spans="1:17" ht="30" hidden="1" customHeight="1" x14ac:dyDescent="0.2">
      <c r="A22" s="43" t="s">
        <v>3334</v>
      </c>
      <c r="B22" s="375" t="s">
        <v>3335</v>
      </c>
      <c r="C22" s="376"/>
      <c r="D22" s="4"/>
      <c r="E22" s="4"/>
      <c r="F22" s="4"/>
      <c r="G22" s="4"/>
      <c r="H22" s="4"/>
      <c r="I22" s="4"/>
      <c r="J22" s="4"/>
      <c r="K22" s="4"/>
      <c r="L22" s="4"/>
      <c r="M22" s="4"/>
      <c r="N22" s="4"/>
      <c r="O22" s="4"/>
      <c r="P22" s="4"/>
      <c r="Q22" s="4"/>
    </row>
    <row r="23" spans="1:17" ht="30" hidden="1" customHeight="1" x14ac:dyDescent="0.2">
      <c r="A23" s="43" t="s">
        <v>3336</v>
      </c>
      <c r="B23" s="375" t="s">
        <v>3337</v>
      </c>
      <c r="C23" s="376"/>
      <c r="D23" s="4"/>
      <c r="E23" s="4"/>
      <c r="F23" s="4"/>
      <c r="G23" s="4"/>
      <c r="H23" s="4"/>
      <c r="I23" s="4"/>
      <c r="J23" s="4"/>
      <c r="K23" s="4"/>
      <c r="L23" s="4"/>
      <c r="M23" s="4"/>
      <c r="N23" s="4"/>
      <c r="O23" s="4"/>
      <c r="P23" s="4"/>
      <c r="Q23" s="4"/>
    </row>
    <row r="24" spans="1:17" ht="30" hidden="1" customHeight="1" x14ac:dyDescent="0.2">
      <c r="A24" s="43" t="s">
        <v>3338</v>
      </c>
      <c r="B24" s="375" t="s">
        <v>3339</v>
      </c>
      <c r="C24" s="376"/>
      <c r="D24" s="4"/>
      <c r="E24" s="4"/>
      <c r="F24" s="4"/>
      <c r="G24" s="4"/>
      <c r="H24" s="4"/>
      <c r="I24" s="4"/>
      <c r="J24" s="4"/>
      <c r="K24" s="4"/>
      <c r="L24" s="4"/>
      <c r="M24" s="4"/>
      <c r="N24" s="4"/>
      <c r="O24" s="4"/>
      <c r="P24" s="4"/>
      <c r="Q24" s="4"/>
    </row>
    <row r="25" spans="1:17" ht="30" hidden="1" customHeight="1" x14ac:dyDescent="0.2">
      <c r="A25" s="43" t="s">
        <v>3340</v>
      </c>
      <c r="B25" s="375" t="s">
        <v>3341</v>
      </c>
      <c r="C25" s="376"/>
      <c r="D25" s="4"/>
      <c r="E25" s="4"/>
      <c r="F25" s="4"/>
      <c r="G25" s="4"/>
      <c r="H25" s="4"/>
      <c r="I25" s="4"/>
      <c r="J25" s="4"/>
      <c r="K25" s="4"/>
      <c r="L25" s="4"/>
      <c r="M25" s="4"/>
      <c r="N25" s="4"/>
      <c r="O25" s="4"/>
      <c r="P25" s="4"/>
      <c r="Q25" s="4"/>
    </row>
    <row r="26" spans="1:17" ht="30" hidden="1" customHeight="1" x14ac:dyDescent="0.2">
      <c r="A26" s="43" t="s">
        <v>3342</v>
      </c>
      <c r="B26" s="375" t="s">
        <v>3343</v>
      </c>
      <c r="C26" s="376"/>
      <c r="D26" s="4"/>
      <c r="E26" s="4"/>
      <c r="F26" s="4"/>
      <c r="G26" s="4"/>
      <c r="H26" s="4"/>
      <c r="I26" s="4"/>
      <c r="J26" s="4"/>
      <c r="K26" s="4"/>
      <c r="L26" s="4"/>
      <c r="M26" s="4"/>
      <c r="N26" s="4"/>
      <c r="O26" s="4"/>
      <c r="P26" s="4"/>
      <c r="Q26" s="4"/>
    </row>
    <row r="27" spans="1:17" ht="70.5" hidden="1" customHeight="1" x14ac:dyDescent="0.2">
      <c r="A27" s="43" t="s">
        <v>3344</v>
      </c>
      <c r="B27" s="375" t="s">
        <v>3345</v>
      </c>
      <c r="C27" s="376"/>
      <c r="D27" s="4"/>
      <c r="E27" s="4"/>
      <c r="F27" s="4"/>
      <c r="G27" s="4"/>
      <c r="H27" s="4"/>
      <c r="I27" s="4"/>
      <c r="J27" s="4"/>
      <c r="K27" s="4"/>
      <c r="L27" s="4"/>
      <c r="M27" s="4"/>
      <c r="N27" s="4"/>
      <c r="O27" s="4"/>
      <c r="P27" s="4"/>
      <c r="Q27" s="4"/>
    </row>
    <row r="28" spans="1:17" ht="48" hidden="1" customHeight="1" x14ac:dyDescent="0.2">
      <c r="A28" s="43" t="s">
        <v>3346</v>
      </c>
      <c r="B28" s="375" t="s">
        <v>3347</v>
      </c>
      <c r="C28" s="376"/>
      <c r="D28" s="4"/>
      <c r="E28" s="4"/>
      <c r="F28" s="4"/>
      <c r="G28" s="4"/>
      <c r="H28" s="4"/>
      <c r="I28" s="4"/>
      <c r="J28" s="4"/>
      <c r="K28" s="4"/>
      <c r="L28" s="4"/>
      <c r="M28" s="4"/>
      <c r="N28" s="4"/>
      <c r="O28" s="4"/>
      <c r="P28" s="4"/>
      <c r="Q28" s="4"/>
    </row>
    <row r="29" spans="1:17" ht="100.5" hidden="1" customHeight="1" x14ac:dyDescent="0.2">
      <c r="A29" s="43" t="s">
        <v>3348</v>
      </c>
      <c r="B29" s="375" t="s">
        <v>3349</v>
      </c>
      <c r="C29" s="376"/>
      <c r="D29" s="4"/>
      <c r="E29" s="4"/>
      <c r="F29" s="4"/>
      <c r="G29" s="4"/>
      <c r="H29" s="4"/>
      <c r="I29" s="4"/>
      <c r="J29" s="4"/>
      <c r="K29" s="4"/>
      <c r="L29" s="4"/>
      <c r="M29" s="4"/>
      <c r="N29" s="4"/>
      <c r="O29" s="4"/>
      <c r="P29" s="4"/>
      <c r="Q29" s="4"/>
    </row>
    <row r="30" spans="1:17" ht="45" hidden="1" customHeight="1" x14ac:dyDescent="0.2">
      <c r="A30" s="43" t="s">
        <v>3350</v>
      </c>
      <c r="B30" s="375" t="s">
        <v>3351</v>
      </c>
      <c r="C30" s="376"/>
      <c r="D30" s="4"/>
      <c r="E30" s="4"/>
      <c r="F30" s="4"/>
      <c r="G30" s="4"/>
      <c r="H30" s="4"/>
      <c r="I30" s="4"/>
      <c r="J30" s="4"/>
      <c r="K30" s="4"/>
      <c r="L30" s="4"/>
      <c r="M30" s="4"/>
      <c r="N30" s="4"/>
      <c r="O30" s="4"/>
      <c r="P30" s="4"/>
      <c r="Q30" s="4"/>
    </row>
    <row r="31" spans="1:17" ht="45" hidden="1" customHeight="1" x14ac:dyDescent="0.2">
      <c r="A31" s="43" t="s">
        <v>3352</v>
      </c>
      <c r="B31" s="375" t="s">
        <v>3353</v>
      </c>
      <c r="C31" s="376"/>
      <c r="D31" s="4"/>
      <c r="E31" s="4"/>
      <c r="F31" s="4"/>
      <c r="G31" s="4"/>
      <c r="H31" s="4"/>
      <c r="I31" s="4"/>
      <c r="J31" s="4"/>
      <c r="K31" s="4"/>
      <c r="L31" s="4"/>
      <c r="M31" s="4"/>
      <c r="N31" s="4"/>
      <c r="O31" s="4"/>
      <c r="P31" s="4"/>
      <c r="Q31" s="4"/>
    </row>
    <row r="32" spans="1:17" ht="45" hidden="1" customHeight="1" x14ac:dyDescent="0.2">
      <c r="A32" s="43" t="s">
        <v>3354</v>
      </c>
      <c r="B32" s="375" t="s">
        <v>3355</v>
      </c>
      <c r="C32" s="376"/>
      <c r="D32" s="4"/>
      <c r="E32" s="4"/>
      <c r="F32" s="4"/>
      <c r="G32" s="4"/>
      <c r="H32" s="4"/>
      <c r="I32" s="4"/>
      <c r="J32" s="4"/>
      <c r="K32" s="4"/>
      <c r="L32" s="4"/>
      <c r="M32" s="4"/>
      <c r="N32" s="4"/>
      <c r="O32" s="4"/>
      <c r="P32" s="4"/>
      <c r="Q32" s="4"/>
    </row>
    <row r="33" spans="1:17" ht="72" hidden="1" customHeight="1" x14ac:dyDescent="0.2">
      <c r="A33" s="43" t="s">
        <v>3356</v>
      </c>
      <c r="B33" s="375" t="s">
        <v>3357</v>
      </c>
      <c r="C33" s="376"/>
      <c r="D33" s="4"/>
      <c r="E33" s="4"/>
      <c r="F33" s="4"/>
      <c r="G33" s="4"/>
      <c r="H33" s="4"/>
      <c r="I33" s="4"/>
      <c r="J33" s="4"/>
      <c r="K33" s="4"/>
      <c r="L33" s="4"/>
      <c r="M33" s="4"/>
      <c r="N33" s="4"/>
      <c r="O33" s="4"/>
      <c r="P33" s="4"/>
      <c r="Q33" s="4"/>
    </row>
    <row r="34" spans="1:17" ht="79.5" hidden="1" customHeight="1" x14ac:dyDescent="0.2">
      <c r="A34" s="43" t="s">
        <v>3358</v>
      </c>
      <c r="B34" s="375" t="s">
        <v>3359</v>
      </c>
      <c r="C34" s="376"/>
      <c r="D34" s="4"/>
      <c r="E34" s="4"/>
      <c r="F34" s="4"/>
      <c r="G34" s="4"/>
      <c r="H34" s="4"/>
      <c r="I34" s="4"/>
      <c r="J34" s="4"/>
      <c r="K34" s="4"/>
      <c r="L34" s="4"/>
      <c r="M34" s="4"/>
      <c r="N34" s="4"/>
      <c r="O34" s="4"/>
      <c r="P34" s="4"/>
      <c r="Q34" s="4"/>
    </row>
    <row r="35" spans="1:17" ht="70.5" hidden="1" customHeight="1" x14ac:dyDescent="0.2">
      <c r="A35" s="43" t="s">
        <v>3360</v>
      </c>
      <c r="B35" s="375" t="s">
        <v>3361</v>
      </c>
      <c r="C35" s="376"/>
      <c r="D35" s="4"/>
      <c r="E35" s="4"/>
      <c r="F35" s="4"/>
      <c r="G35" s="4"/>
      <c r="H35" s="4"/>
      <c r="I35" s="4"/>
      <c r="J35" s="4"/>
      <c r="K35" s="4"/>
      <c r="L35" s="4"/>
      <c r="M35" s="4"/>
      <c r="N35" s="4"/>
      <c r="O35" s="4"/>
      <c r="P35" s="4"/>
      <c r="Q35" s="4"/>
    </row>
    <row r="36" spans="1:17" ht="45.75" hidden="1" customHeight="1" x14ac:dyDescent="0.2">
      <c r="A36" s="43" t="s">
        <v>3362</v>
      </c>
      <c r="B36" s="375" t="s">
        <v>3363</v>
      </c>
      <c r="C36" s="376"/>
      <c r="D36" s="4"/>
      <c r="E36" s="4"/>
      <c r="F36" s="4"/>
      <c r="G36" s="4"/>
      <c r="H36" s="4"/>
      <c r="I36" s="4"/>
      <c r="J36" s="4"/>
      <c r="K36" s="4"/>
      <c r="L36" s="4"/>
      <c r="M36" s="4"/>
      <c r="N36" s="4"/>
      <c r="O36" s="4"/>
      <c r="P36" s="4"/>
      <c r="Q36" s="4"/>
    </row>
    <row r="37" spans="1:17" ht="54.75" hidden="1" customHeight="1" x14ac:dyDescent="0.2">
      <c r="A37" s="43" t="s">
        <v>3364</v>
      </c>
      <c r="B37" s="375" t="s">
        <v>3365</v>
      </c>
      <c r="C37" s="376"/>
      <c r="D37" s="4"/>
      <c r="E37" s="4"/>
      <c r="F37" s="4"/>
      <c r="G37" s="4"/>
      <c r="H37" s="4"/>
      <c r="I37" s="4"/>
      <c r="J37" s="4"/>
      <c r="K37" s="4"/>
      <c r="L37" s="4"/>
      <c r="M37" s="4"/>
      <c r="N37" s="4"/>
      <c r="O37" s="4"/>
      <c r="P37" s="4"/>
      <c r="Q37" s="4"/>
    </row>
    <row r="38" spans="1:17" ht="37.5" hidden="1" customHeight="1" x14ac:dyDescent="0.2">
      <c r="A38" s="43" t="s">
        <v>3366</v>
      </c>
      <c r="B38" s="375" t="s">
        <v>3367</v>
      </c>
      <c r="C38" s="376"/>
      <c r="D38" s="4"/>
      <c r="E38" s="4"/>
      <c r="F38" s="4"/>
      <c r="G38" s="4"/>
      <c r="H38" s="4"/>
      <c r="I38" s="4"/>
      <c r="J38" s="4"/>
      <c r="K38" s="4"/>
      <c r="L38" s="4"/>
      <c r="M38" s="4"/>
      <c r="N38" s="4"/>
      <c r="O38" s="4"/>
      <c r="P38" s="4"/>
      <c r="Q38" s="4"/>
    </row>
    <row r="39" spans="1:17" ht="61.5" hidden="1" customHeight="1" x14ac:dyDescent="0.2">
      <c r="A39" s="43" t="s">
        <v>3368</v>
      </c>
      <c r="B39" s="375" t="s">
        <v>3369</v>
      </c>
      <c r="C39" s="376"/>
      <c r="D39" s="4"/>
      <c r="E39" s="4"/>
      <c r="F39" s="4"/>
      <c r="G39" s="4"/>
      <c r="H39" s="4"/>
      <c r="I39" s="4"/>
      <c r="J39" s="4"/>
      <c r="K39" s="4"/>
      <c r="L39" s="4"/>
      <c r="M39" s="4"/>
      <c r="N39" s="4"/>
      <c r="O39" s="4"/>
      <c r="P39" s="4"/>
      <c r="Q39" s="4"/>
    </row>
    <row r="40" spans="1:17" ht="53.25" hidden="1" customHeight="1" x14ac:dyDescent="0.2">
      <c r="A40" s="43" t="s">
        <v>3370</v>
      </c>
      <c r="B40" s="375" t="s">
        <v>3371</v>
      </c>
      <c r="C40" s="376"/>
      <c r="D40" s="4"/>
      <c r="E40" s="4"/>
      <c r="F40" s="4"/>
      <c r="G40" s="4"/>
      <c r="H40" s="4"/>
      <c r="I40" s="4"/>
      <c r="J40" s="4"/>
      <c r="K40" s="4"/>
      <c r="L40" s="4"/>
      <c r="M40" s="4"/>
      <c r="N40" s="4"/>
      <c r="O40" s="4"/>
      <c r="P40" s="4"/>
      <c r="Q40" s="4"/>
    </row>
    <row r="41" spans="1:17" ht="73.5" hidden="1" customHeight="1" x14ac:dyDescent="0.2">
      <c r="A41" s="43" t="s">
        <v>3372</v>
      </c>
      <c r="B41" s="375" t="s">
        <v>3373</v>
      </c>
      <c r="C41" s="376"/>
      <c r="D41" s="4"/>
      <c r="E41" s="4"/>
      <c r="F41" s="4"/>
      <c r="G41" s="4"/>
      <c r="H41" s="4"/>
      <c r="I41" s="4"/>
      <c r="J41" s="4"/>
      <c r="K41" s="4"/>
      <c r="L41" s="4"/>
      <c r="M41" s="4"/>
      <c r="N41" s="4"/>
      <c r="O41" s="4"/>
      <c r="P41" s="4"/>
      <c r="Q41" s="4"/>
    </row>
    <row r="42" spans="1:17" ht="57.75" hidden="1" customHeight="1" x14ac:dyDescent="0.2">
      <c r="A42" s="43" t="s">
        <v>3374</v>
      </c>
      <c r="B42" s="375" t="s">
        <v>3375</v>
      </c>
      <c r="C42" s="376"/>
      <c r="D42" s="4"/>
      <c r="E42" s="4"/>
      <c r="F42" s="4"/>
      <c r="G42" s="4"/>
      <c r="H42" s="4"/>
      <c r="I42" s="4"/>
      <c r="J42" s="4"/>
      <c r="K42" s="4"/>
      <c r="L42" s="4"/>
      <c r="M42" s="4"/>
      <c r="N42" s="4"/>
      <c r="O42" s="4"/>
      <c r="P42" s="4"/>
      <c r="Q42" s="4"/>
    </row>
    <row r="43" spans="1:17" ht="84" hidden="1" customHeight="1" x14ac:dyDescent="0.2">
      <c r="A43" s="43" t="s">
        <v>3376</v>
      </c>
      <c r="B43" s="375" t="s">
        <v>3377</v>
      </c>
      <c r="C43" s="376"/>
      <c r="D43" s="4"/>
      <c r="E43" s="4"/>
      <c r="F43" s="4"/>
      <c r="G43" s="4"/>
      <c r="H43" s="4"/>
      <c r="I43" s="4"/>
      <c r="J43" s="4"/>
      <c r="K43" s="4"/>
      <c r="L43" s="4"/>
      <c r="M43" s="4"/>
      <c r="N43" s="4"/>
      <c r="O43" s="4"/>
      <c r="P43" s="4"/>
      <c r="Q43" s="4"/>
    </row>
    <row r="44" spans="1:17" ht="48" hidden="1" customHeight="1" x14ac:dyDescent="0.2">
      <c r="A44" s="43" t="s">
        <v>3378</v>
      </c>
      <c r="B44" s="375" t="s">
        <v>3379</v>
      </c>
      <c r="C44" s="376"/>
      <c r="D44" s="4"/>
      <c r="E44" s="4"/>
      <c r="F44" s="4"/>
      <c r="G44" s="4"/>
      <c r="H44" s="4"/>
      <c r="I44" s="4"/>
      <c r="J44" s="4"/>
      <c r="K44" s="4"/>
      <c r="L44" s="4"/>
      <c r="M44" s="4"/>
      <c r="N44" s="4"/>
      <c r="O44" s="4"/>
      <c r="P44" s="4"/>
      <c r="Q44" s="4"/>
    </row>
    <row r="45" spans="1:17" ht="57" hidden="1" customHeight="1" x14ac:dyDescent="0.2">
      <c r="A45" s="43" t="s">
        <v>3380</v>
      </c>
      <c r="B45" s="375" t="s">
        <v>3381</v>
      </c>
      <c r="C45" s="376"/>
      <c r="D45" s="4"/>
      <c r="E45" s="4"/>
      <c r="F45" s="4"/>
      <c r="G45" s="4"/>
      <c r="H45" s="4"/>
      <c r="I45" s="4"/>
      <c r="J45" s="4"/>
      <c r="K45" s="4"/>
      <c r="L45" s="4"/>
      <c r="M45" s="4"/>
      <c r="N45" s="4"/>
      <c r="O45" s="4"/>
      <c r="P45" s="4"/>
      <c r="Q45" s="4"/>
    </row>
    <row r="46" spans="1:17" ht="73.5" hidden="1" customHeight="1" x14ac:dyDescent="0.2">
      <c r="A46" s="43" t="s">
        <v>3382</v>
      </c>
      <c r="B46" s="385" t="s">
        <v>3383</v>
      </c>
      <c r="C46" s="376"/>
      <c r="D46" s="41"/>
      <c r="E46" s="4"/>
      <c r="F46" s="4"/>
      <c r="G46" s="4"/>
      <c r="H46" s="4"/>
      <c r="I46" s="4"/>
      <c r="J46" s="4"/>
      <c r="K46" s="4"/>
      <c r="L46" s="4"/>
      <c r="M46" s="4"/>
      <c r="N46" s="4"/>
      <c r="O46" s="4"/>
      <c r="P46" s="4"/>
      <c r="Q46" s="4"/>
    </row>
    <row r="47" spans="1:17" ht="66" hidden="1" customHeight="1" x14ac:dyDescent="0.2">
      <c r="A47" s="48" t="s">
        <v>3384</v>
      </c>
      <c r="B47" s="386" t="s">
        <v>3385</v>
      </c>
      <c r="C47" s="386"/>
      <c r="D47" s="4"/>
      <c r="E47" s="4"/>
      <c r="F47" s="4"/>
      <c r="G47" s="4"/>
      <c r="H47" s="4"/>
      <c r="I47" s="4"/>
      <c r="J47" s="4"/>
      <c r="K47" s="4"/>
      <c r="L47" s="4"/>
      <c r="M47" s="4"/>
      <c r="N47" s="4"/>
      <c r="O47" s="4"/>
      <c r="P47" s="4"/>
      <c r="Q47" s="4"/>
    </row>
    <row r="48" spans="1:17" ht="123.75" customHeight="1" x14ac:dyDescent="0.2">
      <c r="A48" s="269" t="s">
        <v>3386</v>
      </c>
      <c r="B48" s="384" t="s">
        <v>3387</v>
      </c>
      <c r="C48" s="383"/>
      <c r="D48" s="4"/>
      <c r="E48" s="4"/>
      <c r="F48" s="4"/>
      <c r="G48" s="4"/>
      <c r="H48" s="4"/>
      <c r="I48" s="4"/>
      <c r="J48" s="4"/>
      <c r="K48" s="4"/>
      <c r="L48" s="4"/>
      <c r="M48" s="4"/>
      <c r="N48" s="4"/>
      <c r="O48" s="4"/>
      <c r="P48" s="4"/>
      <c r="Q48" s="4"/>
    </row>
    <row r="49" spans="1:17" ht="34.5" customHeight="1" x14ac:dyDescent="0.2">
      <c r="A49" s="269" t="s">
        <v>3388</v>
      </c>
      <c r="B49" s="382" t="s">
        <v>3389</v>
      </c>
      <c r="C49" s="383"/>
      <c r="D49" s="4"/>
      <c r="E49" s="4"/>
      <c r="F49" s="4"/>
      <c r="G49" s="4"/>
      <c r="H49" s="4"/>
      <c r="I49" s="4"/>
      <c r="J49" s="4"/>
      <c r="K49" s="4"/>
      <c r="L49" s="4"/>
      <c r="M49" s="4"/>
      <c r="N49" s="4"/>
      <c r="O49" s="4"/>
      <c r="P49" s="4"/>
      <c r="Q49" s="4"/>
    </row>
    <row r="50" spans="1:17" ht="34.5" customHeight="1" x14ac:dyDescent="0.2">
      <c r="A50" s="269" t="s">
        <v>3390</v>
      </c>
      <c r="B50" s="382" t="s">
        <v>3391</v>
      </c>
      <c r="C50" s="383"/>
      <c r="D50" s="4"/>
      <c r="E50" s="4"/>
      <c r="F50" s="4"/>
      <c r="G50" s="4"/>
      <c r="H50" s="4"/>
      <c r="I50" s="4"/>
      <c r="J50" s="4"/>
      <c r="K50" s="4"/>
      <c r="L50" s="4"/>
      <c r="M50" s="4"/>
      <c r="N50" s="4"/>
      <c r="O50" s="4"/>
      <c r="P50" s="4"/>
      <c r="Q50" s="4"/>
    </row>
    <row r="51" spans="1:17" ht="31.5" customHeight="1" x14ac:dyDescent="0.2">
      <c r="A51" s="311" t="s">
        <v>3392</v>
      </c>
      <c r="B51" s="381" t="s">
        <v>3393</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cp:lastModifiedBy>
  <cp:lastPrinted>2023-02-14T08:22:42Z</cp:lastPrinted>
  <dcterms:created xsi:type="dcterms:W3CDTF">2022-04-01T05:14:30Z</dcterms:created>
  <dcterms:modified xsi:type="dcterms:W3CDTF">2023-03-03T10:11:26Z</dcterms:modified>
</cp:coreProperties>
</file>